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Weekly layout" sheetId="2" state="visible" r:id="rId4"/>
    <sheet name="Log" sheetId="3" state="visible" r:id="rId5"/>
    <sheet name="Test 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<sst xmlns="http://schemas.openxmlformats.org/spreadsheetml/2006/main" count="341" uniqueCount="95">
  <si>
    <t xml:space="preserve">12-week powerlifting program</t>
  </si>
  <si>
    <t xml:space="preserve">Enter your three maxes in the teal cells. Every weight on this sheet and in the Log updates from them. The plan is explained at gymevo.app/en/blog/powerlifting-program.</t>
  </si>
  <si>
    <t xml:space="preserve">Unit</t>
  </si>
  <si>
    <t xml:space="preserve">kg</t>
  </si>
  <si>
    <t xml:space="preserve">kg or lb. Only used for labels.</t>
  </si>
  <si>
    <t xml:space="preserve">Squat 1RM</t>
  </si>
  <si>
    <t xml:space="preserve">Tested in the last month, or estimated from a hard set of 3 to 5 reps (use the Brzycki number).</t>
  </si>
  <si>
    <t xml:space="preserve">Bench press 1RM</t>
  </si>
  <si>
    <t xml:space="preserve">The example values are the ones used in the article. Replace them with yours.</t>
  </si>
  <si>
    <t xml:space="preserve">Deadlift 1RM</t>
  </si>
  <si>
    <t xml:space="preserve">Rounding step</t>
  </si>
  <si>
    <t xml:space="preserve">The smallest jump you can load: 2.5 kg or 5 lb.</t>
  </si>
  <si>
    <t xml:space="preserve">Week</t>
  </si>
  <si>
    <t xml:space="preserve">Block</t>
  </si>
  <si>
    <t xml:space="preserve">Main sets</t>
  </si>
  <si>
    <t xml:space="preserve">Main %</t>
  </si>
  <si>
    <t xml:space="preserve">Secondary sets</t>
  </si>
  <si>
    <t xml:space="preserve">Secondary %</t>
  </si>
  <si>
    <t xml:space="preserve">Volume</t>
  </si>
  <si>
    <t xml:space="preserve">4 x 6</t>
  </si>
  <si>
    <t xml:space="preserve">3 x 6</t>
  </si>
  <si>
    <t xml:space="preserve">Lighter week</t>
  </si>
  <si>
    <t xml:space="preserve">3 x 5</t>
  </si>
  <si>
    <t xml:space="preserve">2 x 6</t>
  </si>
  <si>
    <t xml:space="preserve">Strength</t>
  </si>
  <si>
    <t xml:space="preserve">5 x 4</t>
  </si>
  <si>
    <t xml:space="preserve">5 x 3</t>
  </si>
  <si>
    <t xml:space="preserve">3 x 3</t>
  </si>
  <si>
    <t xml:space="preserve">2 x 5</t>
  </si>
  <si>
    <t xml:space="preserve">Peak</t>
  </si>
  <si>
    <t xml:space="preserve">3 x 2</t>
  </si>
  <si>
    <t xml:space="preserve">Taper</t>
  </si>
  <si>
    <t xml:space="preserve">3 x 1</t>
  </si>
  <si>
    <t xml:space="preserve">2 x 3</t>
  </si>
  <si>
    <t xml:space="preserve">Test</t>
  </si>
  <si>
    <t xml:space="preserve">See Test day</t>
  </si>
  <si>
    <t xml:space="preserve">None</t>
  </si>
  <si>
    <t xml:space="preserve">The main lift is the first exercise of the day and the secondary lift uses the lighter prescription. Weeks 4 and 8 are lighter weeks. Leave accessories 1 to 3 reps short of failure and rest 3 to 5 minutes between main-lift sets.</t>
  </si>
  <si>
    <t xml:space="preserve">Adjusting: if the last main set of a lift leaves nothing in the tank, repeat that week's weight. Two weeks running? Lower that lift's 1RM above by 5%. Missed sessions: repeat the week instead of skipping ahead.</t>
  </si>
  <si>
    <t xml:space="preserve">A plan, not a prediction. If a lift hurts, stop and get it checked by a qualified professional.</t>
  </si>
  <si>
    <t xml:space="preserve">Jobri Fitness - https://gymevo.app</t>
  </si>
  <si>
    <t xml:space="preserve">Weekly layout</t>
  </si>
  <si>
    <t xml:space="preserve">Four days a week. Leave at least one day between Day 1 and Day 3 so the two squat sessions don't run back to back.</t>
  </si>
  <si>
    <t xml:space="preserve">Day</t>
  </si>
  <si>
    <t xml:space="preserve">Main lift</t>
  </si>
  <si>
    <t xml:space="preserve">Secondary lift</t>
  </si>
  <si>
    <t xml:space="preserve">Accessories</t>
  </si>
  <si>
    <t xml:space="preserve">Day 1</t>
  </si>
  <si>
    <t xml:space="preserve">Squat</t>
  </si>
  <si>
    <t xml:space="preserve">Bench press</t>
  </si>
  <si>
    <t xml:space="preserve">Barbell row 3 x 8 to 10, plank 3 x 30 to 45 s</t>
  </si>
  <si>
    <t xml:space="preserve">Day 2</t>
  </si>
  <si>
    <t xml:space="preserve">Overhead press 3 x 6 to 8, lat pulldown or pull-up 3 x 8 to 12, triceps pushdown 3 x 10 to 15</t>
  </si>
  <si>
    <t xml:space="preserve">Day 3</t>
  </si>
  <si>
    <t xml:space="preserve">Deadlift</t>
  </si>
  <si>
    <t xml:space="preserve">Back extension 3 x 10 to 12, hanging knee raise 3 x 10 to 15</t>
  </si>
  <si>
    <t xml:space="preserve">Day 4</t>
  </si>
  <si>
    <t xml:space="preserve">Bench press, close grip or paused</t>
  </si>
  <si>
    <t xml:space="preserve">Romanian deadlift 3 x 8, chest-supported row 3 x 10 to 12, lateral raise 3 x 12 to 15</t>
  </si>
  <si>
    <t xml:space="preserve">Squat twice a week, bench press three times, deadlift once, plus Romanian deadlifts for the hips and hamstrings.</t>
  </si>
  <si>
    <t xml:space="preserve">Training log</t>
  </si>
  <si>
    <t xml:space="preserve">Targets come from the Plan sheet. Fill in the teal columns after each session: the weight you used, the reps on your last set and how hard it felt (RPE).</t>
  </si>
  <si>
    <t xml:space="preserve">Lift</t>
  </si>
  <si>
    <t xml:space="preserve">Role</t>
  </si>
  <si>
    <t xml:space="preserve">Sets x reps</t>
  </si>
  <si>
    <t xml:space="preserve">Target</t>
  </si>
  <si>
    <t xml:space="preserve">Weight used</t>
  </si>
  <si>
    <t xml:space="preserve">Reps on last set</t>
  </si>
  <si>
    <t xml:space="preserve">RPE</t>
  </si>
  <si>
    <t xml:space="preserve">Notes</t>
  </si>
  <si>
    <t xml:space="preserve">Main</t>
  </si>
  <si>
    <t xml:space="preserve">Secondary</t>
  </si>
  <si>
    <t xml:space="preserve">Openers</t>
  </si>
  <si>
    <t xml:space="preserve">2 x 1</t>
  </si>
  <si>
    <t xml:space="preserve">Nothing else today. Rest for the next 3 days.</t>
  </si>
  <si>
    <t xml:space="preserve">1 x 1</t>
  </si>
  <si>
    <t xml:space="preserve">Test day</t>
  </si>
  <si>
    <t xml:space="preserve">Squat, bench press, deadlift</t>
  </si>
  <si>
    <t xml:space="preserve">3 attempts each</t>
  </si>
  <si>
    <t xml:space="preserve">RPE: 10 means nothing left, 9 means one rep left, 8 means two. Aim to finish main sets at about RPE 6 to 8.</t>
  </si>
  <si>
    <t xml:space="preserve">Squat, then bench press, then deadlift, three attempts each. Put Y for a good lift and N for a miss; the best good lift of each adds up to your total.</t>
  </si>
  <si>
    <t xml:space="preserve">Old 1RM</t>
  </si>
  <si>
    <t xml:space="preserve">Opener (90%)</t>
  </si>
  <si>
    <t xml:space="preserve">Second: from (92.5%)</t>
  </si>
  <si>
    <t xml:space="preserve">Second: to (100%)</t>
  </si>
  <si>
    <t xml:space="preserve">Third: from (100%)</t>
  </si>
  <si>
    <t xml:space="preserve">Third: to (102.5%)</t>
  </si>
  <si>
    <t xml:space="preserve">Open with the weight you lifted for doubles in week 10. Take the third attempt only if the second moved well.</t>
  </si>
  <si>
    <t xml:space="preserve">Attempt 1</t>
  </si>
  <si>
    <t xml:space="preserve">Good?</t>
  </si>
  <si>
    <t xml:space="preserve">Attempt 2</t>
  </si>
  <si>
    <t xml:space="preserve">Attempt 3</t>
  </si>
  <si>
    <t xml:space="preserve">Best</t>
  </si>
  <si>
    <t xml:space="preserve">Total</t>
  </si>
  <si>
    <t xml:space="preserve">Your best good lifts are the 1RMs for your next block. Enter them on the Plan sheet to start again.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</si>
</sst>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8" min="5" style="0" width="14"/>
    <col collapsed="false" customWidth="true" hidden="false" outlineLevel="0" max="9" min="9" style="0" width="12"/>
    <col collapsed="false" customWidth="true" hidden="false" outlineLevel="0" max="11" min="10" style="0" width="1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140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100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180</v>
      </c>
      <c r="C7" s="5"/>
    </row>
    <row r="8" customFormat="false" ht="15" hidden="false" customHeight="false" outlineLevel="0" collapsed="false">
      <c r="A8" s="3" t="s">
        <v>10</v>
      </c>
      <c r="B8" s="4" t="n">
        <v>2.5</v>
      </c>
      <c r="C8" s="5" t="s">
        <v>11</v>
      </c>
    </row>
    <row r="10" customFormat="false" ht="31.3" hidden="false" customHeight="false" outlineLevel="0" collapsed="false">
      <c r="A10" s="6" t="s">
        <v>12</v>
      </c>
      <c r="B10" s="6" t="s">
        <v>13</v>
      </c>
      <c r="C10" s="6" t="s">
        <v>14</v>
      </c>
      <c r="D10" s="6" t="s">
        <v>15</v>
      </c>
      <c r="E10" s="6" t="str">
        <f aca="false">"Main: squat ("&amp;$B$4&amp;")"</f>
        <v>Main: squat (kg)</v>
      </c>
      <c r="F10" s="6" t="str">
        <f aca="false">"Main: bench ("&amp;$B$4&amp;")"</f>
        <v>Main: bench (kg)</v>
      </c>
      <c r="G10" s="6" t="str">
        <f aca="false">"Main: deadlift ("&amp;$B$4&amp;")"</f>
        <v>Main: deadlift (kg)</v>
      </c>
      <c r="H10" s="6" t="s">
        <v>16</v>
      </c>
      <c r="I10" s="6" t="s">
        <v>17</v>
      </c>
      <c r="J10" s="6" t="str">
        <f aca="false">"Secondary: squat ("&amp;$B$4&amp;")"</f>
        <v>Secondary: squat (kg)</v>
      </c>
      <c r="K10" s="6" t="str">
        <f aca="false">"Secondary: bench ("&amp;$B$4&amp;")"</f>
        <v>Secondary: bench (kg)</v>
      </c>
    </row>
    <row r="11" customFormat="false" ht="15" hidden="false" customHeight="false" outlineLevel="0" collapsed="false">
      <c r="A11" s="7" t="n">
        <v>1</v>
      </c>
      <c r="B11" s="7" t="s">
        <v>18</v>
      </c>
      <c r="C11" s="7" t="s">
        <v>19</v>
      </c>
      <c r="D11" s="8" t="n">
        <v>0.7</v>
      </c>
      <c r="E11" s="7" t="n">
        <f aca="false">ROUND($B$5*D11/$B$8,0)*$B$8</f>
        <v>97.5</v>
      </c>
      <c r="F11" s="7" t="n">
        <f aca="false">ROUND($B$6*D11/$B$8,0)*$B$8</f>
        <v>70</v>
      </c>
      <c r="G11" s="7" t="n">
        <f aca="false">ROUND($B$7*D11/$B$8,0)*$B$8</f>
        <v>125</v>
      </c>
      <c r="H11" s="7" t="s">
        <v>20</v>
      </c>
      <c r="I11" s="8" t="n">
        <v>0.65</v>
      </c>
      <c r="J11" s="7" t="n">
        <f aca="false">ROUND($B$5*I11/$B$8,0)*$B$8</f>
        <v>90</v>
      </c>
      <c r="K11" s="7" t="n">
        <f aca="false">ROUND($B$6*I11/$B$8,0)*$B$8</f>
        <v>65</v>
      </c>
    </row>
    <row r="12" customFormat="false" ht="15" hidden="false" customHeight="false" outlineLevel="0" collapsed="false">
      <c r="A12" s="9" t="n">
        <v>2</v>
      </c>
      <c r="B12" s="9" t="s">
        <v>18</v>
      </c>
      <c r="C12" s="9" t="s">
        <v>19</v>
      </c>
      <c r="D12" s="10" t="n">
        <v>0.725</v>
      </c>
      <c r="E12" s="9" t="n">
        <f aca="false">ROUND($B$5*D12/$B$8,0)*$B$8</f>
        <v>102.5</v>
      </c>
      <c r="F12" s="9" t="n">
        <f aca="false">ROUND($B$6*D12/$B$8,0)*$B$8</f>
        <v>72.5</v>
      </c>
      <c r="G12" s="9" t="n">
        <f aca="false">ROUND($B$7*D12/$B$8,0)*$B$8</f>
        <v>130</v>
      </c>
      <c r="H12" s="9" t="s">
        <v>20</v>
      </c>
      <c r="I12" s="10" t="n">
        <v>0.65</v>
      </c>
      <c r="J12" s="9" t="n">
        <f aca="false">ROUND($B$5*I12/$B$8,0)*$B$8</f>
        <v>90</v>
      </c>
      <c r="K12" s="9" t="n">
        <f aca="false">ROUND($B$6*I12/$B$8,0)*$B$8</f>
        <v>65</v>
      </c>
    </row>
    <row r="13" customFormat="false" ht="15" hidden="false" customHeight="false" outlineLevel="0" collapsed="false">
      <c r="A13" s="7" t="n">
        <v>3</v>
      </c>
      <c r="B13" s="7" t="s">
        <v>18</v>
      </c>
      <c r="C13" s="7" t="s">
        <v>19</v>
      </c>
      <c r="D13" s="8" t="n">
        <v>0.75</v>
      </c>
      <c r="E13" s="7" t="n">
        <f aca="false">ROUND($B$5*D13/$B$8,0)*$B$8</f>
        <v>105</v>
      </c>
      <c r="F13" s="7" t="n">
        <f aca="false">ROUND($B$6*D13/$B$8,0)*$B$8</f>
        <v>75</v>
      </c>
      <c r="G13" s="7" t="n">
        <f aca="false">ROUND($B$7*D13/$B$8,0)*$B$8</f>
        <v>135</v>
      </c>
      <c r="H13" s="7" t="s">
        <v>20</v>
      </c>
      <c r="I13" s="8" t="n">
        <v>0.65</v>
      </c>
      <c r="J13" s="7" t="n">
        <f aca="false">ROUND($B$5*I13/$B$8,0)*$B$8</f>
        <v>90</v>
      </c>
      <c r="K13" s="7" t="n">
        <f aca="false">ROUND($B$6*I13/$B$8,0)*$B$8</f>
        <v>65</v>
      </c>
    </row>
    <row r="14" customFormat="false" ht="15" hidden="false" customHeight="false" outlineLevel="0" collapsed="false">
      <c r="A14" s="9" t="n">
        <v>4</v>
      </c>
      <c r="B14" s="9" t="s">
        <v>21</v>
      </c>
      <c r="C14" s="9" t="s">
        <v>22</v>
      </c>
      <c r="D14" s="10" t="n">
        <v>0.65</v>
      </c>
      <c r="E14" s="9" t="n">
        <f aca="false">ROUND($B$5*D14/$B$8,0)*$B$8</f>
        <v>90</v>
      </c>
      <c r="F14" s="9" t="n">
        <f aca="false">ROUND($B$6*D14/$B$8,0)*$B$8</f>
        <v>65</v>
      </c>
      <c r="G14" s="9" t="n">
        <f aca="false">ROUND($B$7*D14/$B$8,0)*$B$8</f>
        <v>117.5</v>
      </c>
      <c r="H14" s="9" t="s">
        <v>23</v>
      </c>
      <c r="I14" s="10" t="n">
        <v>0.6</v>
      </c>
      <c r="J14" s="9" t="n">
        <f aca="false">ROUND($B$5*I14/$B$8,0)*$B$8</f>
        <v>85</v>
      </c>
      <c r="K14" s="9" t="n">
        <f aca="false">ROUND($B$6*I14/$B$8,0)*$B$8</f>
        <v>60</v>
      </c>
    </row>
    <row r="15" customFormat="false" ht="15" hidden="false" customHeight="false" outlineLevel="0" collapsed="false">
      <c r="A15" s="7" t="n">
        <v>5</v>
      </c>
      <c r="B15" s="7" t="s">
        <v>24</v>
      </c>
      <c r="C15" s="7" t="s">
        <v>25</v>
      </c>
      <c r="D15" s="8" t="n">
        <v>0.8</v>
      </c>
      <c r="E15" s="7" t="n">
        <f aca="false">ROUND($B$5*D15/$B$8,0)*$B$8</f>
        <v>112.5</v>
      </c>
      <c r="F15" s="7" t="n">
        <f aca="false">ROUND($B$6*D15/$B$8,0)*$B$8</f>
        <v>80</v>
      </c>
      <c r="G15" s="7" t="n">
        <f aca="false">ROUND($B$7*D15/$B$8,0)*$B$8</f>
        <v>145</v>
      </c>
      <c r="H15" s="7" t="s">
        <v>22</v>
      </c>
      <c r="I15" s="8" t="n">
        <v>0.7</v>
      </c>
      <c r="J15" s="7" t="n">
        <f aca="false">ROUND($B$5*I15/$B$8,0)*$B$8</f>
        <v>97.5</v>
      </c>
      <c r="K15" s="7" t="n">
        <f aca="false">ROUND($B$6*I15/$B$8,0)*$B$8</f>
        <v>70</v>
      </c>
    </row>
    <row r="16" customFormat="false" ht="15" hidden="false" customHeight="false" outlineLevel="0" collapsed="false">
      <c r="A16" s="9" t="n">
        <v>6</v>
      </c>
      <c r="B16" s="9" t="s">
        <v>24</v>
      </c>
      <c r="C16" s="9" t="s">
        <v>25</v>
      </c>
      <c r="D16" s="10" t="n">
        <v>0.825</v>
      </c>
      <c r="E16" s="9" t="n">
        <f aca="false">ROUND($B$5*D16/$B$8,0)*$B$8</f>
        <v>115</v>
      </c>
      <c r="F16" s="9" t="n">
        <f aca="false">ROUND($B$6*D16/$B$8,0)*$B$8</f>
        <v>82.5</v>
      </c>
      <c r="G16" s="9" t="n">
        <f aca="false">ROUND($B$7*D16/$B$8,0)*$B$8</f>
        <v>147.5</v>
      </c>
      <c r="H16" s="9" t="s">
        <v>22</v>
      </c>
      <c r="I16" s="10" t="n">
        <v>0.7</v>
      </c>
      <c r="J16" s="9" t="n">
        <f aca="false">ROUND($B$5*I16/$B$8,0)*$B$8</f>
        <v>97.5</v>
      </c>
      <c r="K16" s="9" t="n">
        <f aca="false">ROUND($B$6*I16/$B$8,0)*$B$8</f>
        <v>70</v>
      </c>
    </row>
    <row r="17" customFormat="false" ht="15" hidden="false" customHeight="false" outlineLevel="0" collapsed="false">
      <c r="A17" s="7" t="n">
        <v>7</v>
      </c>
      <c r="B17" s="7" t="s">
        <v>24</v>
      </c>
      <c r="C17" s="7" t="s">
        <v>26</v>
      </c>
      <c r="D17" s="8" t="n">
        <v>0.85</v>
      </c>
      <c r="E17" s="7" t="n">
        <f aca="false">ROUND($B$5*D17/$B$8,0)*$B$8</f>
        <v>120</v>
      </c>
      <c r="F17" s="7" t="n">
        <f aca="false">ROUND($B$6*D17/$B$8,0)*$B$8</f>
        <v>85</v>
      </c>
      <c r="G17" s="7" t="n">
        <f aca="false">ROUND($B$7*D17/$B$8,0)*$B$8</f>
        <v>152.5</v>
      </c>
      <c r="H17" s="7" t="s">
        <v>22</v>
      </c>
      <c r="I17" s="8" t="n">
        <v>0.7</v>
      </c>
      <c r="J17" s="7" t="n">
        <f aca="false">ROUND($B$5*I17/$B$8,0)*$B$8</f>
        <v>97.5</v>
      </c>
      <c r="K17" s="7" t="n">
        <f aca="false">ROUND($B$6*I17/$B$8,0)*$B$8</f>
        <v>70</v>
      </c>
    </row>
    <row r="18" customFormat="false" ht="15" hidden="false" customHeight="false" outlineLevel="0" collapsed="false">
      <c r="A18" s="9" t="n">
        <v>8</v>
      </c>
      <c r="B18" s="9" t="s">
        <v>21</v>
      </c>
      <c r="C18" s="9" t="s">
        <v>27</v>
      </c>
      <c r="D18" s="10" t="n">
        <v>0.725</v>
      </c>
      <c r="E18" s="9" t="n">
        <f aca="false">ROUND($B$5*D18/$B$8,0)*$B$8</f>
        <v>102.5</v>
      </c>
      <c r="F18" s="9" t="n">
        <f aca="false">ROUND($B$6*D18/$B$8,0)*$B$8</f>
        <v>72.5</v>
      </c>
      <c r="G18" s="9" t="n">
        <f aca="false">ROUND($B$7*D18/$B$8,0)*$B$8</f>
        <v>130</v>
      </c>
      <c r="H18" s="9" t="s">
        <v>28</v>
      </c>
      <c r="I18" s="10" t="n">
        <v>0.65</v>
      </c>
      <c r="J18" s="9" t="n">
        <f aca="false">ROUND($B$5*I18/$B$8,0)*$B$8</f>
        <v>90</v>
      </c>
      <c r="K18" s="9" t="n">
        <f aca="false">ROUND($B$6*I18/$B$8,0)*$B$8</f>
        <v>65</v>
      </c>
    </row>
    <row r="19" customFormat="false" ht="15" hidden="false" customHeight="false" outlineLevel="0" collapsed="false">
      <c r="A19" s="7" t="n">
        <v>9</v>
      </c>
      <c r="B19" s="7" t="s">
        <v>29</v>
      </c>
      <c r="C19" s="7" t="s">
        <v>27</v>
      </c>
      <c r="D19" s="8" t="n">
        <v>0.875</v>
      </c>
      <c r="E19" s="7" t="n">
        <f aca="false">ROUND($B$5*D19/$B$8,0)*$B$8</f>
        <v>122.5</v>
      </c>
      <c r="F19" s="7" t="n">
        <f aca="false">ROUND($B$6*D19/$B$8,0)*$B$8</f>
        <v>87.5</v>
      </c>
      <c r="G19" s="7" t="n">
        <f aca="false">ROUND($B$7*D19/$B$8,0)*$B$8</f>
        <v>157.5</v>
      </c>
      <c r="H19" s="7" t="s">
        <v>27</v>
      </c>
      <c r="I19" s="8" t="n">
        <v>0.75</v>
      </c>
      <c r="J19" s="7" t="n">
        <f aca="false">ROUND($B$5*I19/$B$8,0)*$B$8</f>
        <v>105</v>
      </c>
      <c r="K19" s="7" t="n">
        <f aca="false">ROUND($B$6*I19/$B$8,0)*$B$8</f>
        <v>75</v>
      </c>
    </row>
    <row r="20" customFormat="false" ht="15" hidden="false" customHeight="false" outlineLevel="0" collapsed="false">
      <c r="A20" s="9" t="n">
        <v>10</v>
      </c>
      <c r="B20" s="9" t="s">
        <v>29</v>
      </c>
      <c r="C20" s="9" t="s">
        <v>30</v>
      </c>
      <c r="D20" s="10" t="n">
        <v>0.9</v>
      </c>
      <c r="E20" s="9" t="n">
        <f aca="false">ROUND($B$5*D20/$B$8,0)*$B$8</f>
        <v>125</v>
      </c>
      <c r="F20" s="9" t="n">
        <f aca="false">ROUND($B$6*D20/$B$8,0)*$B$8</f>
        <v>90</v>
      </c>
      <c r="G20" s="9" t="n">
        <f aca="false">ROUND($B$7*D20/$B$8,0)*$B$8</f>
        <v>162.5</v>
      </c>
      <c r="H20" s="9" t="s">
        <v>27</v>
      </c>
      <c r="I20" s="10" t="n">
        <v>0.75</v>
      </c>
      <c r="J20" s="9" t="n">
        <f aca="false">ROUND($B$5*I20/$B$8,0)*$B$8</f>
        <v>105</v>
      </c>
      <c r="K20" s="9" t="n">
        <f aca="false">ROUND($B$6*I20/$B$8,0)*$B$8</f>
        <v>75</v>
      </c>
    </row>
    <row r="21" customFormat="false" ht="15" hidden="false" customHeight="false" outlineLevel="0" collapsed="false">
      <c r="A21" s="7" t="n">
        <v>11</v>
      </c>
      <c r="B21" s="7" t="s">
        <v>31</v>
      </c>
      <c r="C21" s="7" t="s">
        <v>32</v>
      </c>
      <c r="D21" s="8" t="n">
        <v>0.925</v>
      </c>
      <c r="E21" s="7" t="n">
        <f aca="false">ROUND($B$5*D21/$B$8,0)*$B$8</f>
        <v>130</v>
      </c>
      <c r="F21" s="7" t="n">
        <f aca="false">ROUND($B$6*D21/$B$8,0)*$B$8</f>
        <v>92.5</v>
      </c>
      <c r="G21" s="7" t="n">
        <f aca="false">ROUND($B$7*D21/$B$8,0)*$B$8</f>
        <v>167.5</v>
      </c>
      <c r="H21" s="7" t="s">
        <v>33</v>
      </c>
      <c r="I21" s="8" t="n">
        <v>0.75</v>
      </c>
      <c r="J21" s="7" t="n">
        <f aca="false">ROUND($B$5*I21/$B$8,0)*$B$8</f>
        <v>105</v>
      </c>
      <c r="K21" s="7" t="n">
        <f aca="false">ROUND($B$6*I21/$B$8,0)*$B$8</f>
        <v>75</v>
      </c>
    </row>
    <row r="22" customFormat="false" ht="15" hidden="false" customHeight="false" outlineLevel="0" collapsed="false">
      <c r="A22" s="9" t="n">
        <v>12</v>
      </c>
      <c r="B22" s="9" t="s">
        <v>34</v>
      </c>
      <c r="C22" s="9" t="s">
        <v>35</v>
      </c>
      <c r="D22" s="9"/>
      <c r="E22" s="9"/>
      <c r="F22" s="9"/>
      <c r="G22" s="9"/>
      <c r="H22" s="9" t="s">
        <v>36</v>
      </c>
      <c r="I22" s="9"/>
      <c r="J22" s="9"/>
      <c r="K22" s="9"/>
    </row>
    <row r="24" customFormat="false" ht="27.75" hidden="false" customHeight="true" outlineLevel="0" collapsed="false">
      <c r="A24" s="2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27.75" hidden="false" customHeight="true" outlineLevel="0" collapsed="false">
      <c r="A25" s="2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7" customFormat="false" ht="27.75" hidden="false" customHeight="true" outlineLevel="0" collapsed="false">
      <c r="A27" s="2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6">
    <mergeCell ref="A1:K1"/>
    <mergeCell ref="A2:K2"/>
    <mergeCell ref="A24:K24"/>
    <mergeCell ref="A25:K25"/>
    <mergeCell ref="A27:K27"/>
    <mergeCell ref="A28:K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70"/>
  </cols>
  <sheetData>
    <row r="1" customFormat="false" ht="19.7" hidden="false" customHeight="false" outlineLevel="0" collapsed="false">
      <c r="A1" s="1" t="s">
        <v>41</v>
      </c>
      <c r="B1" s="1"/>
      <c r="C1" s="1"/>
      <c r="D1" s="1"/>
    </row>
    <row r="2" customFormat="false" ht="30" hidden="false" customHeight="true" outlineLevel="0" collapsed="false">
      <c r="A2" s="2" t="s">
        <v>42</v>
      </c>
      <c r="B2" s="2"/>
      <c r="C2" s="2"/>
      <c r="D2" s="2"/>
    </row>
    <row r="4" customFormat="false" ht="16.4" hidden="false" customHeight="false" outlineLevel="0" collapsed="false">
      <c r="A4" s="6" t="s">
        <v>43</v>
      </c>
      <c r="B4" s="6" t="s">
        <v>44</v>
      </c>
      <c r="C4" s="6" t="s">
        <v>45</v>
      </c>
      <c r="D4" s="6" t="s">
        <v>46</v>
      </c>
    </row>
    <row r="5" customFormat="false" ht="16.4" hidden="false" customHeight="false" outlineLevel="0" collapsed="false">
      <c r="A5" s="7" t="s">
        <v>47</v>
      </c>
      <c r="B5" s="7" t="s">
        <v>48</v>
      </c>
      <c r="C5" s="7" t="s">
        <v>49</v>
      </c>
      <c r="D5" s="11" t="s">
        <v>50</v>
      </c>
    </row>
    <row r="6" customFormat="false" ht="31.3" hidden="false" customHeight="false" outlineLevel="0" collapsed="false">
      <c r="A6" s="9" t="s">
        <v>51</v>
      </c>
      <c r="B6" s="9" t="s">
        <v>49</v>
      </c>
      <c r="C6" s="9" t="s">
        <v>36</v>
      </c>
      <c r="D6" s="12" t="s">
        <v>52</v>
      </c>
    </row>
    <row r="7" customFormat="false" ht="16.4" hidden="false" customHeight="false" outlineLevel="0" collapsed="false">
      <c r="A7" s="7" t="s">
        <v>53</v>
      </c>
      <c r="B7" s="7" t="s">
        <v>54</v>
      </c>
      <c r="C7" s="7" t="s">
        <v>48</v>
      </c>
      <c r="D7" s="11" t="s">
        <v>55</v>
      </c>
    </row>
    <row r="8" customFormat="false" ht="31.3" hidden="false" customHeight="false" outlineLevel="0" collapsed="false">
      <c r="A8" s="9" t="s">
        <v>56</v>
      </c>
      <c r="B8" s="9" t="s">
        <v>36</v>
      </c>
      <c r="C8" s="12" t="s">
        <v>57</v>
      </c>
      <c r="D8" s="12" t="s">
        <v>58</v>
      </c>
    </row>
    <row r="10" customFormat="false" ht="27.75" hidden="false" customHeight="true" outlineLevel="0" collapsed="false">
      <c r="A10" s="2" t="s">
        <v>59</v>
      </c>
      <c r="B10" s="2"/>
      <c r="C10" s="2"/>
      <c r="D10" s="2"/>
    </row>
    <row r="11" customFormat="false" ht="15" hidden="false" customHeight="true" outlineLevel="0" collapsed="false">
      <c r="A11" s="2" t="s">
        <v>40</v>
      </c>
      <c r="B11" s="2"/>
      <c r="C11" s="2"/>
      <c r="D11" s="2"/>
    </row>
  </sheetData>
  <mergeCells count="4">
    <mergeCell ref="A1:D1"/>
    <mergeCell ref="A2:D2"/>
    <mergeCell ref="A10:D10"/>
    <mergeCell ref="A11:D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8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6.4" hidden="false" customHeight="false" outlineLevel="0" collapsed="false">
      <c r="A4" s="6" t="s">
        <v>12</v>
      </c>
      <c r="B4" s="6" t="s">
        <v>43</v>
      </c>
      <c r="C4" s="6" t="s">
        <v>62</v>
      </c>
      <c r="D4" s="6" t="s">
        <v>63</v>
      </c>
      <c r="E4" s="6" t="s">
        <v>64</v>
      </c>
      <c r="F4" s="6" t="s">
        <v>65</v>
      </c>
      <c r="G4" s="6" t="s">
        <v>66</v>
      </c>
      <c r="H4" s="6" t="s">
        <v>67</v>
      </c>
      <c r="I4" s="6" t="s">
        <v>68</v>
      </c>
      <c r="J4" s="6" t="s">
        <v>69</v>
      </c>
    </row>
    <row r="5" customFormat="false" ht="15" hidden="false" customHeight="false" outlineLevel="0" collapsed="false">
      <c r="A5" s="7" t="n">
        <v>1</v>
      </c>
      <c r="B5" s="7" t="s">
        <v>47</v>
      </c>
      <c r="C5" s="7" t="s">
        <v>48</v>
      </c>
      <c r="D5" s="7" t="s">
        <v>70</v>
      </c>
      <c r="E5" s="7" t="str">
        <f aca="false">Plan!C11</f>
        <v>4 x 6</v>
      </c>
      <c r="F5" s="7" t="n">
        <f aca="false">Plan!E11</f>
        <v>97.5</v>
      </c>
      <c r="G5" s="13"/>
      <c r="H5" s="13"/>
      <c r="I5" s="13"/>
      <c r="J5" s="7"/>
    </row>
    <row r="6" customFormat="false" ht="15" hidden="false" customHeight="false" outlineLevel="0" collapsed="false">
      <c r="A6" s="7" t="n">
        <v>1</v>
      </c>
      <c r="B6" s="7" t="s">
        <v>47</v>
      </c>
      <c r="C6" s="7" t="s">
        <v>49</v>
      </c>
      <c r="D6" s="7" t="s">
        <v>71</v>
      </c>
      <c r="E6" s="7" t="str">
        <f aca="false">Plan!H11</f>
        <v>3 x 6</v>
      </c>
      <c r="F6" s="7" t="n">
        <f aca="false">Plan!K11</f>
        <v>65</v>
      </c>
      <c r="G6" s="13"/>
      <c r="H6" s="13"/>
      <c r="I6" s="13"/>
      <c r="J6" s="7"/>
    </row>
    <row r="7" customFormat="false" ht="15" hidden="false" customHeight="false" outlineLevel="0" collapsed="false">
      <c r="A7" s="7" t="n">
        <v>1</v>
      </c>
      <c r="B7" s="7" t="s">
        <v>51</v>
      </c>
      <c r="C7" s="7" t="s">
        <v>49</v>
      </c>
      <c r="D7" s="7" t="s">
        <v>70</v>
      </c>
      <c r="E7" s="7" t="str">
        <f aca="false">Plan!C11</f>
        <v>4 x 6</v>
      </c>
      <c r="F7" s="7" t="n">
        <f aca="false">Plan!F11</f>
        <v>70</v>
      </c>
      <c r="G7" s="13"/>
      <c r="H7" s="13"/>
      <c r="I7" s="13"/>
      <c r="J7" s="7"/>
    </row>
    <row r="8" customFormat="false" ht="15" hidden="false" customHeight="false" outlineLevel="0" collapsed="false">
      <c r="A8" s="7" t="n">
        <v>1</v>
      </c>
      <c r="B8" s="7" t="s">
        <v>53</v>
      </c>
      <c r="C8" s="7" t="s">
        <v>54</v>
      </c>
      <c r="D8" s="7" t="s">
        <v>70</v>
      </c>
      <c r="E8" s="7" t="str">
        <f aca="false">Plan!C11</f>
        <v>4 x 6</v>
      </c>
      <c r="F8" s="7" t="n">
        <f aca="false">Plan!G11</f>
        <v>125</v>
      </c>
      <c r="G8" s="13"/>
      <c r="H8" s="13"/>
      <c r="I8" s="13"/>
      <c r="J8" s="7"/>
    </row>
    <row r="9" customFormat="false" ht="15" hidden="false" customHeight="false" outlineLevel="0" collapsed="false">
      <c r="A9" s="7" t="n">
        <v>1</v>
      </c>
      <c r="B9" s="7" t="s">
        <v>53</v>
      </c>
      <c r="C9" s="7" t="s">
        <v>48</v>
      </c>
      <c r="D9" s="7" t="s">
        <v>71</v>
      </c>
      <c r="E9" s="7" t="str">
        <f aca="false">Plan!H11</f>
        <v>3 x 6</v>
      </c>
      <c r="F9" s="7" t="n">
        <f aca="false">Plan!J11</f>
        <v>90</v>
      </c>
      <c r="G9" s="13"/>
      <c r="H9" s="13"/>
      <c r="I9" s="13"/>
      <c r="J9" s="7"/>
    </row>
    <row r="10" customFormat="false" ht="16.4" hidden="false" customHeight="false" outlineLevel="0" collapsed="false">
      <c r="A10" s="7" t="n">
        <v>1</v>
      </c>
      <c r="B10" s="7" t="s">
        <v>56</v>
      </c>
      <c r="C10" s="11" t="s">
        <v>57</v>
      </c>
      <c r="D10" s="7" t="s">
        <v>71</v>
      </c>
      <c r="E10" s="7" t="str">
        <f aca="false">Plan!H11</f>
        <v>3 x 6</v>
      </c>
      <c r="F10" s="7" t="n">
        <f aca="false">Plan!K11</f>
        <v>65</v>
      </c>
      <c r="G10" s="13"/>
      <c r="H10" s="13"/>
      <c r="I10" s="13"/>
      <c r="J10" s="7"/>
    </row>
    <row r="11" customFormat="false" ht="15" hidden="false" customHeight="false" outlineLevel="0" collapsed="false">
      <c r="A11" s="9" t="n">
        <v>2</v>
      </c>
      <c r="B11" s="9" t="s">
        <v>47</v>
      </c>
      <c r="C11" s="9" t="s">
        <v>48</v>
      </c>
      <c r="D11" s="9" t="s">
        <v>70</v>
      </c>
      <c r="E11" s="9" t="str">
        <f aca="false">Plan!C12</f>
        <v>4 x 6</v>
      </c>
      <c r="F11" s="9" t="n">
        <f aca="false">Plan!E12</f>
        <v>102.5</v>
      </c>
      <c r="G11" s="13"/>
      <c r="H11" s="13"/>
      <c r="I11" s="13"/>
      <c r="J11" s="9"/>
    </row>
    <row r="12" customFormat="false" ht="15" hidden="false" customHeight="false" outlineLevel="0" collapsed="false">
      <c r="A12" s="9" t="n">
        <v>2</v>
      </c>
      <c r="B12" s="9" t="s">
        <v>47</v>
      </c>
      <c r="C12" s="9" t="s">
        <v>49</v>
      </c>
      <c r="D12" s="9" t="s">
        <v>71</v>
      </c>
      <c r="E12" s="9" t="str">
        <f aca="false">Plan!H12</f>
        <v>3 x 6</v>
      </c>
      <c r="F12" s="9" t="n">
        <f aca="false">Plan!K12</f>
        <v>65</v>
      </c>
      <c r="G12" s="13"/>
      <c r="H12" s="13"/>
      <c r="I12" s="13"/>
      <c r="J12" s="9"/>
    </row>
    <row r="13" customFormat="false" ht="15" hidden="false" customHeight="false" outlineLevel="0" collapsed="false">
      <c r="A13" s="9" t="n">
        <v>2</v>
      </c>
      <c r="B13" s="9" t="s">
        <v>51</v>
      </c>
      <c r="C13" s="9" t="s">
        <v>49</v>
      </c>
      <c r="D13" s="9" t="s">
        <v>70</v>
      </c>
      <c r="E13" s="9" t="str">
        <f aca="false">Plan!C12</f>
        <v>4 x 6</v>
      </c>
      <c r="F13" s="9" t="n">
        <f aca="false">Plan!F12</f>
        <v>72.5</v>
      </c>
      <c r="G13" s="13"/>
      <c r="H13" s="13"/>
      <c r="I13" s="13"/>
      <c r="J13" s="9"/>
    </row>
    <row r="14" customFormat="false" ht="15" hidden="false" customHeight="false" outlineLevel="0" collapsed="false">
      <c r="A14" s="9" t="n">
        <v>2</v>
      </c>
      <c r="B14" s="9" t="s">
        <v>53</v>
      </c>
      <c r="C14" s="9" t="s">
        <v>54</v>
      </c>
      <c r="D14" s="9" t="s">
        <v>70</v>
      </c>
      <c r="E14" s="9" t="str">
        <f aca="false">Plan!C12</f>
        <v>4 x 6</v>
      </c>
      <c r="F14" s="9" t="n">
        <f aca="false">Plan!G12</f>
        <v>130</v>
      </c>
      <c r="G14" s="13"/>
      <c r="H14" s="13"/>
      <c r="I14" s="13"/>
      <c r="J14" s="9"/>
    </row>
    <row r="15" customFormat="false" ht="15" hidden="false" customHeight="false" outlineLevel="0" collapsed="false">
      <c r="A15" s="9" t="n">
        <v>2</v>
      </c>
      <c r="B15" s="9" t="s">
        <v>53</v>
      </c>
      <c r="C15" s="9" t="s">
        <v>48</v>
      </c>
      <c r="D15" s="9" t="s">
        <v>71</v>
      </c>
      <c r="E15" s="9" t="str">
        <f aca="false">Plan!H12</f>
        <v>3 x 6</v>
      </c>
      <c r="F15" s="9" t="n">
        <f aca="false">Plan!J12</f>
        <v>90</v>
      </c>
      <c r="G15" s="13"/>
      <c r="H15" s="13"/>
      <c r="I15" s="13"/>
      <c r="J15" s="9"/>
    </row>
    <row r="16" customFormat="false" ht="16.4" hidden="false" customHeight="false" outlineLevel="0" collapsed="false">
      <c r="A16" s="9" t="n">
        <v>2</v>
      </c>
      <c r="B16" s="9" t="s">
        <v>56</v>
      </c>
      <c r="C16" s="12" t="s">
        <v>57</v>
      </c>
      <c r="D16" s="9" t="s">
        <v>71</v>
      </c>
      <c r="E16" s="9" t="str">
        <f aca="false">Plan!H12</f>
        <v>3 x 6</v>
      </c>
      <c r="F16" s="9" t="n">
        <f aca="false">Plan!K12</f>
        <v>65</v>
      </c>
      <c r="G16" s="13"/>
      <c r="H16" s="13"/>
      <c r="I16" s="13"/>
      <c r="J16" s="9"/>
    </row>
    <row r="17" customFormat="false" ht="15" hidden="false" customHeight="false" outlineLevel="0" collapsed="false">
      <c r="A17" s="7" t="n">
        <v>3</v>
      </c>
      <c r="B17" s="7" t="s">
        <v>47</v>
      </c>
      <c r="C17" s="7" t="s">
        <v>48</v>
      </c>
      <c r="D17" s="7" t="s">
        <v>70</v>
      </c>
      <c r="E17" s="7" t="str">
        <f aca="false">Plan!C13</f>
        <v>4 x 6</v>
      </c>
      <c r="F17" s="7" t="n">
        <f aca="false">Plan!E13</f>
        <v>105</v>
      </c>
      <c r="G17" s="13"/>
      <c r="H17" s="13"/>
      <c r="I17" s="13"/>
      <c r="J17" s="7"/>
    </row>
    <row r="18" customFormat="false" ht="15" hidden="false" customHeight="false" outlineLevel="0" collapsed="false">
      <c r="A18" s="7" t="n">
        <v>3</v>
      </c>
      <c r="B18" s="7" t="s">
        <v>47</v>
      </c>
      <c r="C18" s="7" t="s">
        <v>49</v>
      </c>
      <c r="D18" s="7" t="s">
        <v>71</v>
      </c>
      <c r="E18" s="7" t="str">
        <f aca="false">Plan!H13</f>
        <v>3 x 6</v>
      </c>
      <c r="F18" s="7" t="n">
        <f aca="false">Plan!K13</f>
        <v>65</v>
      </c>
      <c r="G18" s="13"/>
      <c r="H18" s="13"/>
      <c r="I18" s="13"/>
      <c r="J18" s="7"/>
    </row>
    <row r="19" customFormat="false" ht="15" hidden="false" customHeight="false" outlineLevel="0" collapsed="false">
      <c r="A19" s="7" t="n">
        <v>3</v>
      </c>
      <c r="B19" s="7" t="s">
        <v>51</v>
      </c>
      <c r="C19" s="7" t="s">
        <v>49</v>
      </c>
      <c r="D19" s="7" t="s">
        <v>70</v>
      </c>
      <c r="E19" s="7" t="str">
        <f aca="false">Plan!C13</f>
        <v>4 x 6</v>
      </c>
      <c r="F19" s="7" t="n">
        <f aca="false">Plan!F13</f>
        <v>75</v>
      </c>
      <c r="G19" s="13"/>
      <c r="H19" s="13"/>
      <c r="I19" s="13"/>
      <c r="J19" s="7"/>
    </row>
    <row r="20" customFormat="false" ht="15" hidden="false" customHeight="false" outlineLevel="0" collapsed="false">
      <c r="A20" s="7" t="n">
        <v>3</v>
      </c>
      <c r="B20" s="7" t="s">
        <v>53</v>
      </c>
      <c r="C20" s="7" t="s">
        <v>54</v>
      </c>
      <c r="D20" s="7" t="s">
        <v>70</v>
      </c>
      <c r="E20" s="7" t="str">
        <f aca="false">Plan!C13</f>
        <v>4 x 6</v>
      </c>
      <c r="F20" s="7" t="n">
        <f aca="false">Plan!G13</f>
        <v>135</v>
      </c>
      <c r="G20" s="13"/>
      <c r="H20" s="13"/>
      <c r="I20" s="13"/>
      <c r="J20" s="7"/>
    </row>
    <row r="21" customFormat="false" ht="15" hidden="false" customHeight="false" outlineLevel="0" collapsed="false">
      <c r="A21" s="7" t="n">
        <v>3</v>
      </c>
      <c r="B21" s="7" t="s">
        <v>53</v>
      </c>
      <c r="C21" s="7" t="s">
        <v>48</v>
      </c>
      <c r="D21" s="7" t="s">
        <v>71</v>
      </c>
      <c r="E21" s="7" t="str">
        <f aca="false">Plan!H13</f>
        <v>3 x 6</v>
      </c>
      <c r="F21" s="7" t="n">
        <f aca="false">Plan!J13</f>
        <v>90</v>
      </c>
      <c r="G21" s="13"/>
      <c r="H21" s="13"/>
      <c r="I21" s="13"/>
      <c r="J21" s="7"/>
    </row>
    <row r="22" customFormat="false" ht="16.4" hidden="false" customHeight="false" outlineLevel="0" collapsed="false">
      <c r="A22" s="7" t="n">
        <v>3</v>
      </c>
      <c r="B22" s="7" t="s">
        <v>56</v>
      </c>
      <c r="C22" s="11" t="s">
        <v>57</v>
      </c>
      <c r="D22" s="7" t="s">
        <v>71</v>
      </c>
      <c r="E22" s="7" t="str">
        <f aca="false">Plan!H13</f>
        <v>3 x 6</v>
      </c>
      <c r="F22" s="7" t="n">
        <f aca="false">Plan!K13</f>
        <v>65</v>
      </c>
      <c r="G22" s="13"/>
      <c r="H22" s="13"/>
      <c r="I22" s="13"/>
      <c r="J22" s="7"/>
    </row>
    <row r="23" customFormat="false" ht="15" hidden="false" customHeight="false" outlineLevel="0" collapsed="false">
      <c r="A23" s="9" t="n">
        <v>4</v>
      </c>
      <c r="B23" s="9" t="s">
        <v>47</v>
      </c>
      <c r="C23" s="9" t="s">
        <v>48</v>
      </c>
      <c r="D23" s="9" t="s">
        <v>70</v>
      </c>
      <c r="E23" s="9" t="str">
        <f aca="false">Plan!C14</f>
        <v>3 x 5</v>
      </c>
      <c r="F23" s="9" t="n">
        <f aca="false">Plan!E14</f>
        <v>90</v>
      </c>
      <c r="G23" s="13"/>
      <c r="H23" s="13"/>
      <c r="I23" s="13"/>
      <c r="J23" s="9"/>
    </row>
    <row r="24" customFormat="false" ht="15" hidden="false" customHeight="false" outlineLevel="0" collapsed="false">
      <c r="A24" s="9" t="n">
        <v>4</v>
      </c>
      <c r="B24" s="9" t="s">
        <v>47</v>
      </c>
      <c r="C24" s="9" t="s">
        <v>49</v>
      </c>
      <c r="D24" s="9" t="s">
        <v>71</v>
      </c>
      <c r="E24" s="9" t="str">
        <f aca="false">Plan!H14</f>
        <v>2 x 6</v>
      </c>
      <c r="F24" s="9" t="n">
        <f aca="false">Plan!K14</f>
        <v>60</v>
      </c>
      <c r="G24" s="13"/>
      <c r="H24" s="13"/>
      <c r="I24" s="13"/>
      <c r="J24" s="9"/>
    </row>
    <row r="25" customFormat="false" ht="15" hidden="false" customHeight="false" outlineLevel="0" collapsed="false">
      <c r="A25" s="9" t="n">
        <v>4</v>
      </c>
      <c r="B25" s="9" t="s">
        <v>51</v>
      </c>
      <c r="C25" s="9" t="s">
        <v>49</v>
      </c>
      <c r="D25" s="9" t="s">
        <v>70</v>
      </c>
      <c r="E25" s="9" t="str">
        <f aca="false">Plan!C14</f>
        <v>3 x 5</v>
      </c>
      <c r="F25" s="9" t="n">
        <f aca="false">Plan!F14</f>
        <v>65</v>
      </c>
      <c r="G25" s="13"/>
      <c r="H25" s="13"/>
      <c r="I25" s="13"/>
      <c r="J25" s="9"/>
    </row>
    <row r="26" customFormat="false" ht="15" hidden="false" customHeight="false" outlineLevel="0" collapsed="false">
      <c r="A26" s="9" t="n">
        <v>4</v>
      </c>
      <c r="B26" s="9" t="s">
        <v>53</v>
      </c>
      <c r="C26" s="9" t="s">
        <v>54</v>
      </c>
      <c r="D26" s="9" t="s">
        <v>70</v>
      </c>
      <c r="E26" s="9" t="str">
        <f aca="false">Plan!C14</f>
        <v>3 x 5</v>
      </c>
      <c r="F26" s="9" t="n">
        <f aca="false">Plan!G14</f>
        <v>117.5</v>
      </c>
      <c r="G26" s="13"/>
      <c r="H26" s="13"/>
      <c r="I26" s="13"/>
      <c r="J26" s="9"/>
    </row>
    <row r="27" customFormat="false" ht="15" hidden="false" customHeight="false" outlineLevel="0" collapsed="false">
      <c r="A27" s="9" t="n">
        <v>4</v>
      </c>
      <c r="B27" s="9" t="s">
        <v>53</v>
      </c>
      <c r="C27" s="9" t="s">
        <v>48</v>
      </c>
      <c r="D27" s="9" t="s">
        <v>71</v>
      </c>
      <c r="E27" s="9" t="str">
        <f aca="false">Plan!H14</f>
        <v>2 x 6</v>
      </c>
      <c r="F27" s="9" t="n">
        <f aca="false">Plan!J14</f>
        <v>85</v>
      </c>
      <c r="G27" s="13"/>
      <c r="H27" s="13"/>
      <c r="I27" s="13"/>
      <c r="J27" s="9"/>
    </row>
    <row r="28" customFormat="false" ht="16.4" hidden="false" customHeight="false" outlineLevel="0" collapsed="false">
      <c r="A28" s="9" t="n">
        <v>4</v>
      </c>
      <c r="B28" s="9" t="s">
        <v>56</v>
      </c>
      <c r="C28" s="12" t="s">
        <v>57</v>
      </c>
      <c r="D28" s="9" t="s">
        <v>71</v>
      </c>
      <c r="E28" s="9" t="str">
        <f aca="false">Plan!H14</f>
        <v>2 x 6</v>
      </c>
      <c r="F28" s="9" t="n">
        <f aca="false">Plan!K14</f>
        <v>60</v>
      </c>
      <c r="G28" s="13"/>
      <c r="H28" s="13"/>
      <c r="I28" s="13"/>
      <c r="J28" s="9"/>
    </row>
    <row r="29" customFormat="false" ht="15" hidden="false" customHeight="false" outlineLevel="0" collapsed="false">
      <c r="A29" s="7" t="n">
        <v>5</v>
      </c>
      <c r="B29" s="7" t="s">
        <v>47</v>
      </c>
      <c r="C29" s="7" t="s">
        <v>48</v>
      </c>
      <c r="D29" s="7" t="s">
        <v>70</v>
      </c>
      <c r="E29" s="7" t="str">
        <f aca="false">Plan!C15</f>
        <v>5 x 4</v>
      </c>
      <c r="F29" s="7" t="n">
        <f aca="false">Plan!E15</f>
        <v>112.5</v>
      </c>
      <c r="G29" s="13"/>
      <c r="H29" s="13"/>
      <c r="I29" s="13"/>
      <c r="J29" s="7"/>
    </row>
    <row r="30" customFormat="false" ht="15" hidden="false" customHeight="false" outlineLevel="0" collapsed="false">
      <c r="A30" s="7" t="n">
        <v>5</v>
      </c>
      <c r="B30" s="7" t="s">
        <v>47</v>
      </c>
      <c r="C30" s="7" t="s">
        <v>49</v>
      </c>
      <c r="D30" s="7" t="s">
        <v>71</v>
      </c>
      <c r="E30" s="7" t="str">
        <f aca="false">Plan!H15</f>
        <v>3 x 5</v>
      </c>
      <c r="F30" s="7" t="n">
        <f aca="false">Plan!K15</f>
        <v>70</v>
      </c>
      <c r="G30" s="13"/>
      <c r="H30" s="13"/>
      <c r="I30" s="13"/>
      <c r="J30" s="7"/>
    </row>
    <row r="31" customFormat="false" ht="15" hidden="false" customHeight="false" outlineLevel="0" collapsed="false">
      <c r="A31" s="7" t="n">
        <v>5</v>
      </c>
      <c r="B31" s="7" t="s">
        <v>51</v>
      </c>
      <c r="C31" s="7" t="s">
        <v>49</v>
      </c>
      <c r="D31" s="7" t="s">
        <v>70</v>
      </c>
      <c r="E31" s="7" t="str">
        <f aca="false">Plan!C15</f>
        <v>5 x 4</v>
      </c>
      <c r="F31" s="7" t="n">
        <f aca="false">Plan!F15</f>
        <v>80</v>
      </c>
      <c r="G31" s="13"/>
      <c r="H31" s="13"/>
      <c r="I31" s="13"/>
      <c r="J31" s="7"/>
    </row>
    <row r="32" customFormat="false" ht="15" hidden="false" customHeight="false" outlineLevel="0" collapsed="false">
      <c r="A32" s="7" t="n">
        <v>5</v>
      </c>
      <c r="B32" s="7" t="s">
        <v>53</v>
      </c>
      <c r="C32" s="7" t="s">
        <v>54</v>
      </c>
      <c r="D32" s="7" t="s">
        <v>70</v>
      </c>
      <c r="E32" s="7" t="str">
        <f aca="false">Plan!C15</f>
        <v>5 x 4</v>
      </c>
      <c r="F32" s="7" t="n">
        <f aca="false">Plan!G15</f>
        <v>145</v>
      </c>
      <c r="G32" s="13"/>
      <c r="H32" s="13"/>
      <c r="I32" s="13"/>
      <c r="J32" s="7"/>
    </row>
    <row r="33" customFormat="false" ht="15" hidden="false" customHeight="false" outlineLevel="0" collapsed="false">
      <c r="A33" s="7" t="n">
        <v>5</v>
      </c>
      <c r="B33" s="7" t="s">
        <v>53</v>
      </c>
      <c r="C33" s="7" t="s">
        <v>48</v>
      </c>
      <c r="D33" s="7" t="s">
        <v>71</v>
      </c>
      <c r="E33" s="7" t="str">
        <f aca="false">Plan!H15</f>
        <v>3 x 5</v>
      </c>
      <c r="F33" s="7" t="n">
        <f aca="false">Plan!J15</f>
        <v>97.5</v>
      </c>
      <c r="G33" s="13"/>
      <c r="H33" s="13"/>
      <c r="I33" s="13"/>
      <c r="J33" s="7"/>
    </row>
    <row r="34" customFormat="false" ht="16.4" hidden="false" customHeight="false" outlineLevel="0" collapsed="false">
      <c r="A34" s="7" t="n">
        <v>5</v>
      </c>
      <c r="B34" s="7" t="s">
        <v>56</v>
      </c>
      <c r="C34" s="11" t="s">
        <v>57</v>
      </c>
      <c r="D34" s="7" t="s">
        <v>71</v>
      </c>
      <c r="E34" s="7" t="str">
        <f aca="false">Plan!H15</f>
        <v>3 x 5</v>
      </c>
      <c r="F34" s="7" t="n">
        <f aca="false">Plan!K15</f>
        <v>70</v>
      </c>
      <c r="G34" s="13"/>
      <c r="H34" s="13"/>
      <c r="I34" s="13"/>
      <c r="J34" s="7"/>
    </row>
    <row r="35" customFormat="false" ht="15" hidden="false" customHeight="false" outlineLevel="0" collapsed="false">
      <c r="A35" s="9" t="n">
        <v>6</v>
      </c>
      <c r="B35" s="9" t="s">
        <v>47</v>
      </c>
      <c r="C35" s="9" t="s">
        <v>48</v>
      </c>
      <c r="D35" s="9" t="s">
        <v>70</v>
      </c>
      <c r="E35" s="9" t="str">
        <f aca="false">Plan!C16</f>
        <v>5 x 4</v>
      </c>
      <c r="F35" s="9" t="n">
        <f aca="false">Plan!E16</f>
        <v>115</v>
      </c>
      <c r="G35" s="13"/>
      <c r="H35" s="13"/>
      <c r="I35" s="13"/>
      <c r="J35" s="9"/>
    </row>
    <row r="36" customFormat="false" ht="15" hidden="false" customHeight="false" outlineLevel="0" collapsed="false">
      <c r="A36" s="9" t="n">
        <v>6</v>
      </c>
      <c r="B36" s="9" t="s">
        <v>47</v>
      </c>
      <c r="C36" s="9" t="s">
        <v>49</v>
      </c>
      <c r="D36" s="9" t="s">
        <v>71</v>
      </c>
      <c r="E36" s="9" t="str">
        <f aca="false">Plan!H16</f>
        <v>3 x 5</v>
      </c>
      <c r="F36" s="9" t="n">
        <f aca="false">Plan!K16</f>
        <v>70</v>
      </c>
      <c r="G36" s="13"/>
      <c r="H36" s="13"/>
      <c r="I36" s="13"/>
      <c r="J36" s="9"/>
    </row>
    <row r="37" customFormat="false" ht="15" hidden="false" customHeight="false" outlineLevel="0" collapsed="false">
      <c r="A37" s="9" t="n">
        <v>6</v>
      </c>
      <c r="B37" s="9" t="s">
        <v>51</v>
      </c>
      <c r="C37" s="9" t="s">
        <v>49</v>
      </c>
      <c r="D37" s="9" t="s">
        <v>70</v>
      </c>
      <c r="E37" s="9" t="str">
        <f aca="false">Plan!C16</f>
        <v>5 x 4</v>
      </c>
      <c r="F37" s="9" t="n">
        <f aca="false">Plan!F16</f>
        <v>82.5</v>
      </c>
      <c r="G37" s="13"/>
      <c r="H37" s="13"/>
      <c r="I37" s="13"/>
      <c r="J37" s="9"/>
    </row>
    <row r="38" customFormat="false" ht="15" hidden="false" customHeight="false" outlineLevel="0" collapsed="false">
      <c r="A38" s="9" t="n">
        <v>6</v>
      </c>
      <c r="B38" s="9" t="s">
        <v>53</v>
      </c>
      <c r="C38" s="9" t="s">
        <v>54</v>
      </c>
      <c r="D38" s="9" t="s">
        <v>70</v>
      </c>
      <c r="E38" s="9" t="str">
        <f aca="false">Plan!C16</f>
        <v>5 x 4</v>
      </c>
      <c r="F38" s="9" t="n">
        <f aca="false">Plan!G16</f>
        <v>147.5</v>
      </c>
      <c r="G38" s="13"/>
      <c r="H38" s="13"/>
      <c r="I38" s="13"/>
      <c r="J38" s="9"/>
    </row>
    <row r="39" customFormat="false" ht="15" hidden="false" customHeight="false" outlineLevel="0" collapsed="false">
      <c r="A39" s="9" t="n">
        <v>6</v>
      </c>
      <c r="B39" s="9" t="s">
        <v>53</v>
      </c>
      <c r="C39" s="9" t="s">
        <v>48</v>
      </c>
      <c r="D39" s="9" t="s">
        <v>71</v>
      </c>
      <c r="E39" s="9" t="str">
        <f aca="false">Plan!H16</f>
        <v>3 x 5</v>
      </c>
      <c r="F39" s="9" t="n">
        <f aca="false">Plan!J16</f>
        <v>97.5</v>
      </c>
      <c r="G39" s="13"/>
      <c r="H39" s="13"/>
      <c r="I39" s="13"/>
      <c r="J39" s="9"/>
    </row>
    <row r="40" customFormat="false" ht="16.4" hidden="false" customHeight="false" outlineLevel="0" collapsed="false">
      <c r="A40" s="9" t="n">
        <v>6</v>
      </c>
      <c r="B40" s="9" t="s">
        <v>56</v>
      </c>
      <c r="C40" s="12" t="s">
        <v>57</v>
      </c>
      <c r="D40" s="9" t="s">
        <v>71</v>
      </c>
      <c r="E40" s="9" t="str">
        <f aca="false">Plan!H16</f>
        <v>3 x 5</v>
      </c>
      <c r="F40" s="9" t="n">
        <f aca="false">Plan!K16</f>
        <v>70</v>
      </c>
      <c r="G40" s="13"/>
      <c r="H40" s="13"/>
      <c r="I40" s="13"/>
      <c r="J40" s="9"/>
    </row>
    <row r="41" customFormat="false" ht="15" hidden="false" customHeight="false" outlineLevel="0" collapsed="false">
      <c r="A41" s="7" t="n">
        <v>7</v>
      </c>
      <c r="B41" s="7" t="s">
        <v>47</v>
      </c>
      <c r="C41" s="7" t="s">
        <v>48</v>
      </c>
      <c r="D41" s="7" t="s">
        <v>70</v>
      </c>
      <c r="E41" s="7" t="str">
        <f aca="false">Plan!C17</f>
        <v>5 x 3</v>
      </c>
      <c r="F41" s="7" t="n">
        <f aca="false">Plan!E17</f>
        <v>120</v>
      </c>
      <c r="G41" s="13"/>
      <c r="H41" s="13"/>
      <c r="I41" s="13"/>
      <c r="J41" s="7"/>
    </row>
    <row r="42" customFormat="false" ht="15" hidden="false" customHeight="false" outlineLevel="0" collapsed="false">
      <c r="A42" s="7" t="n">
        <v>7</v>
      </c>
      <c r="B42" s="7" t="s">
        <v>47</v>
      </c>
      <c r="C42" s="7" t="s">
        <v>49</v>
      </c>
      <c r="D42" s="7" t="s">
        <v>71</v>
      </c>
      <c r="E42" s="7" t="str">
        <f aca="false">Plan!H17</f>
        <v>3 x 5</v>
      </c>
      <c r="F42" s="7" t="n">
        <f aca="false">Plan!K17</f>
        <v>70</v>
      </c>
      <c r="G42" s="13"/>
      <c r="H42" s="13"/>
      <c r="I42" s="13"/>
      <c r="J42" s="7"/>
    </row>
    <row r="43" customFormat="false" ht="15" hidden="false" customHeight="false" outlineLevel="0" collapsed="false">
      <c r="A43" s="7" t="n">
        <v>7</v>
      </c>
      <c r="B43" s="7" t="s">
        <v>51</v>
      </c>
      <c r="C43" s="7" t="s">
        <v>49</v>
      </c>
      <c r="D43" s="7" t="s">
        <v>70</v>
      </c>
      <c r="E43" s="7" t="str">
        <f aca="false">Plan!C17</f>
        <v>5 x 3</v>
      </c>
      <c r="F43" s="7" t="n">
        <f aca="false">Plan!F17</f>
        <v>85</v>
      </c>
      <c r="G43" s="13"/>
      <c r="H43" s="13"/>
      <c r="I43" s="13"/>
      <c r="J43" s="7"/>
    </row>
    <row r="44" customFormat="false" ht="15" hidden="false" customHeight="false" outlineLevel="0" collapsed="false">
      <c r="A44" s="7" t="n">
        <v>7</v>
      </c>
      <c r="B44" s="7" t="s">
        <v>53</v>
      </c>
      <c r="C44" s="7" t="s">
        <v>54</v>
      </c>
      <c r="D44" s="7" t="s">
        <v>70</v>
      </c>
      <c r="E44" s="7" t="str">
        <f aca="false">Plan!C17</f>
        <v>5 x 3</v>
      </c>
      <c r="F44" s="7" t="n">
        <f aca="false">Plan!G17</f>
        <v>152.5</v>
      </c>
      <c r="G44" s="13"/>
      <c r="H44" s="13"/>
      <c r="I44" s="13"/>
      <c r="J44" s="7"/>
    </row>
    <row r="45" customFormat="false" ht="15" hidden="false" customHeight="false" outlineLevel="0" collapsed="false">
      <c r="A45" s="7" t="n">
        <v>7</v>
      </c>
      <c r="B45" s="7" t="s">
        <v>53</v>
      </c>
      <c r="C45" s="7" t="s">
        <v>48</v>
      </c>
      <c r="D45" s="7" t="s">
        <v>71</v>
      </c>
      <c r="E45" s="7" t="str">
        <f aca="false">Plan!H17</f>
        <v>3 x 5</v>
      </c>
      <c r="F45" s="7" t="n">
        <f aca="false">Plan!J17</f>
        <v>97.5</v>
      </c>
      <c r="G45" s="13"/>
      <c r="H45" s="13"/>
      <c r="I45" s="13"/>
      <c r="J45" s="7"/>
    </row>
    <row r="46" customFormat="false" ht="16.4" hidden="false" customHeight="false" outlineLevel="0" collapsed="false">
      <c r="A46" s="7" t="n">
        <v>7</v>
      </c>
      <c r="B46" s="7" t="s">
        <v>56</v>
      </c>
      <c r="C46" s="11" t="s">
        <v>57</v>
      </c>
      <c r="D46" s="7" t="s">
        <v>71</v>
      </c>
      <c r="E46" s="7" t="str">
        <f aca="false">Plan!H17</f>
        <v>3 x 5</v>
      </c>
      <c r="F46" s="7" t="n">
        <f aca="false">Plan!K17</f>
        <v>70</v>
      </c>
      <c r="G46" s="13"/>
      <c r="H46" s="13"/>
      <c r="I46" s="13"/>
      <c r="J46" s="7"/>
    </row>
    <row r="47" customFormat="false" ht="15" hidden="false" customHeight="false" outlineLevel="0" collapsed="false">
      <c r="A47" s="9" t="n">
        <v>8</v>
      </c>
      <c r="B47" s="9" t="s">
        <v>47</v>
      </c>
      <c r="C47" s="9" t="s">
        <v>48</v>
      </c>
      <c r="D47" s="9" t="s">
        <v>70</v>
      </c>
      <c r="E47" s="9" t="str">
        <f aca="false">Plan!C18</f>
        <v>3 x 3</v>
      </c>
      <c r="F47" s="9" t="n">
        <f aca="false">Plan!E18</f>
        <v>102.5</v>
      </c>
      <c r="G47" s="13"/>
      <c r="H47" s="13"/>
      <c r="I47" s="13"/>
      <c r="J47" s="9"/>
    </row>
    <row r="48" customFormat="false" ht="15" hidden="false" customHeight="false" outlineLevel="0" collapsed="false">
      <c r="A48" s="9" t="n">
        <v>8</v>
      </c>
      <c r="B48" s="9" t="s">
        <v>47</v>
      </c>
      <c r="C48" s="9" t="s">
        <v>49</v>
      </c>
      <c r="D48" s="9" t="s">
        <v>71</v>
      </c>
      <c r="E48" s="9" t="str">
        <f aca="false">Plan!H18</f>
        <v>2 x 5</v>
      </c>
      <c r="F48" s="9" t="n">
        <f aca="false">Plan!K18</f>
        <v>65</v>
      </c>
      <c r="G48" s="13"/>
      <c r="H48" s="13"/>
      <c r="I48" s="13"/>
      <c r="J48" s="9"/>
    </row>
    <row r="49" customFormat="false" ht="15" hidden="false" customHeight="false" outlineLevel="0" collapsed="false">
      <c r="A49" s="9" t="n">
        <v>8</v>
      </c>
      <c r="B49" s="9" t="s">
        <v>51</v>
      </c>
      <c r="C49" s="9" t="s">
        <v>49</v>
      </c>
      <c r="D49" s="9" t="s">
        <v>70</v>
      </c>
      <c r="E49" s="9" t="str">
        <f aca="false">Plan!C18</f>
        <v>3 x 3</v>
      </c>
      <c r="F49" s="9" t="n">
        <f aca="false">Plan!F18</f>
        <v>72.5</v>
      </c>
      <c r="G49" s="13"/>
      <c r="H49" s="13"/>
      <c r="I49" s="13"/>
      <c r="J49" s="9"/>
    </row>
    <row r="50" customFormat="false" ht="15" hidden="false" customHeight="false" outlineLevel="0" collapsed="false">
      <c r="A50" s="9" t="n">
        <v>8</v>
      </c>
      <c r="B50" s="9" t="s">
        <v>53</v>
      </c>
      <c r="C50" s="9" t="s">
        <v>54</v>
      </c>
      <c r="D50" s="9" t="s">
        <v>70</v>
      </c>
      <c r="E50" s="9" t="str">
        <f aca="false">Plan!C18</f>
        <v>3 x 3</v>
      </c>
      <c r="F50" s="9" t="n">
        <f aca="false">Plan!G18</f>
        <v>130</v>
      </c>
      <c r="G50" s="13"/>
      <c r="H50" s="13"/>
      <c r="I50" s="13"/>
      <c r="J50" s="9"/>
    </row>
    <row r="51" customFormat="false" ht="15" hidden="false" customHeight="false" outlineLevel="0" collapsed="false">
      <c r="A51" s="9" t="n">
        <v>8</v>
      </c>
      <c r="B51" s="9" t="s">
        <v>53</v>
      </c>
      <c r="C51" s="9" t="s">
        <v>48</v>
      </c>
      <c r="D51" s="9" t="s">
        <v>71</v>
      </c>
      <c r="E51" s="9" t="str">
        <f aca="false">Plan!H18</f>
        <v>2 x 5</v>
      </c>
      <c r="F51" s="9" t="n">
        <f aca="false">Plan!J18</f>
        <v>90</v>
      </c>
      <c r="G51" s="13"/>
      <c r="H51" s="13"/>
      <c r="I51" s="13"/>
      <c r="J51" s="9"/>
    </row>
    <row r="52" customFormat="false" ht="16.4" hidden="false" customHeight="false" outlineLevel="0" collapsed="false">
      <c r="A52" s="9" t="n">
        <v>8</v>
      </c>
      <c r="B52" s="9" t="s">
        <v>56</v>
      </c>
      <c r="C52" s="12" t="s">
        <v>57</v>
      </c>
      <c r="D52" s="9" t="s">
        <v>71</v>
      </c>
      <c r="E52" s="9" t="str">
        <f aca="false">Plan!H18</f>
        <v>2 x 5</v>
      </c>
      <c r="F52" s="9" t="n">
        <f aca="false">Plan!K18</f>
        <v>65</v>
      </c>
      <c r="G52" s="13"/>
      <c r="H52" s="13"/>
      <c r="I52" s="13"/>
      <c r="J52" s="9"/>
    </row>
    <row r="53" customFormat="false" ht="15" hidden="false" customHeight="false" outlineLevel="0" collapsed="false">
      <c r="A53" s="7" t="n">
        <v>9</v>
      </c>
      <c r="B53" s="7" t="s">
        <v>47</v>
      </c>
      <c r="C53" s="7" t="s">
        <v>48</v>
      </c>
      <c r="D53" s="7" t="s">
        <v>70</v>
      </c>
      <c r="E53" s="7" t="str">
        <f aca="false">Plan!C19</f>
        <v>3 x 3</v>
      </c>
      <c r="F53" s="7" t="n">
        <f aca="false">Plan!E19</f>
        <v>122.5</v>
      </c>
      <c r="G53" s="13"/>
      <c r="H53" s="13"/>
      <c r="I53" s="13"/>
      <c r="J53" s="7"/>
    </row>
    <row r="54" customFormat="false" ht="15" hidden="false" customHeight="false" outlineLevel="0" collapsed="false">
      <c r="A54" s="7" t="n">
        <v>9</v>
      </c>
      <c r="B54" s="7" t="s">
        <v>47</v>
      </c>
      <c r="C54" s="7" t="s">
        <v>49</v>
      </c>
      <c r="D54" s="7" t="s">
        <v>71</v>
      </c>
      <c r="E54" s="7" t="str">
        <f aca="false">Plan!H19</f>
        <v>3 x 3</v>
      </c>
      <c r="F54" s="7" t="n">
        <f aca="false">Plan!K19</f>
        <v>75</v>
      </c>
      <c r="G54" s="13"/>
      <c r="H54" s="13"/>
      <c r="I54" s="13"/>
      <c r="J54" s="7"/>
    </row>
    <row r="55" customFormat="false" ht="15" hidden="false" customHeight="false" outlineLevel="0" collapsed="false">
      <c r="A55" s="7" t="n">
        <v>9</v>
      </c>
      <c r="B55" s="7" t="s">
        <v>51</v>
      </c>
      <c r="C55" s="7" t="s">
        <v>49</v>
      </c>
      <c r="D55" s="7" t="s">
        <v>70</v>
      </c>
      <c r="E55" s="7" t="str">
        <f aca="false">Plan!C19</f>
        <v>3 x 3</v>
      </c>
      <c r="F55" s="7" t="n">
        <f aca="false">Plan!F19</f>
        <v>87.5</v>
      </c>
      <c r="G55" s="13"/>
      <c r="H55" s="13"/>
      <c r="I55" s="13"/>
      <c r="J55" s="7"/>
    </row>
    <row r="56" customFormat="false" ht="15" hidden="false" customHeight="false" outlineLevel="0" collapsed="false">
      <c r="A56" s="7" t="n">
        <v>9</v>
      </c>
      <c r="B56" s="7" t="s">
        <v>53</v>
      </c>
      <c r="C56" s="7" t="s">
        <v>54</v>
      </c>
      <c r="D56" s="7" t="s">
        <v>70</v>
      </c>
      <c r="E56" s="7" t="str">
        <f aca="false">Plan!C19</f>
        <v>3 x 3</v>
      </c>
      <c r="F56" s="7" t="n">
        <f aca="false">Plan!G19</f>
        <v>157.5</v>
      </c>
      <c r="G56" s="13"/>
      <c r="H56" s="13"/>
      <c r="I56" s="13"/>
      <c r="J56" s="7"/>
    </row>
    <row r="57" customFormat="false" ht="15" hidden="false" customHeight="false" outlineLevel="0" collapsed="false">
      <c r="A57" s="7" t="n">
        <v>9</v>
      </c>
      <c r="B57" s="7" t="s">
        <v>53</v>
      </c>
      <c r="C57" s="7" t="s">
        <v>48</v>
      </c>
      <c r="D57" s="7" t="s">
        <v>71</v>
      </c>
      <c r="E57" s="7" t="str">
        <f aca="false">Plan!H19</f>
        <v>3 x 3</v>
      </c>
      <c r="F57" s="7" t="n">
        <f aca="false">Plan!J19</f>
        <v>105</v>
      </c>
      <c r="G57" s="13"/>
      <c r="H57" s="13"/>
      <c r="I57" s="13"/>
      <c r="J57" s="7"/>
    </row>
    <row r="58" customFormat="false" ht="16.4" hidden="false" customHeight="false" outlineLevel="0" collapsed="false">
      <c r="A58" s="7" t="n">
        <v>9</v>
      </c>
      <c r="B58" s="7" t="s">
        <v>56</v>
      </c>
      <c r="C58" s="11" t="s">
        <v>57</v>
      </c>
      <c r="D58" s="7" t="s">
        <v>71</v>
      </c>
      <c r="E58" s="7" t="str">
        <f aca="false">Plan!H19</f>
        <v>3 x 3</v>
      </c>
      <c r="F58" s="7" t="n">
        <f aca="false">Plan!K19</f>
        <v>75</v>
      </c>
      <c r="G58" s="13"/>
      <c r="H58" s="13"/>
      <c r="I58" s="13"/>
      <c r="J58" s="7"/>
    </row>
    <row r="59" customFormat="false" ht="15" hidden="false" customHeight="false" outlineLevel="0" collapsed="false">
      <c r="A59" s="9" t="n">
        <v>10</v>
      </c>
      <c r="B59" s="9" t="s">
        <v>47</v>
      </c>
      <c r="C59" s="9" t="s">
        <v>48</v>
      </c>
      <c r="D59" s="9" t="s">
        <v>70</v>
      </c>
      <c r="E59" s="9" t="str">
        <f aca="false">Plan!C20</f>
        <v>3 x 2</v>
      </c>
      <c r="F59" s="9" t="n">
        <f aca="false">Plan!E20</f>
        <v>125</v>
      </c>
      <c r="G59" s="13"/>
      <c r="H59" s="13"/>
      <c r="I59" s="13"/>
      <c r="J59" s="9"/>
    </row>
    <row r="60" customFormat="false" ht="15" hidden="false" customHeight="false" outlineLevel="0" collapsed="false">
      <c r="A60" s="9" t="n">
        <v>10</v>
      </c>
      <c r="B60" s="9" t="s">
        <v>47</v>
      </c>
      <c r="C60" s="9" t="s">
        <v>49</v>
      </c>
      <c r="D60" s="9" t="s">
        <v>71</v>
      </c>
      <c r="E60" s="9" t="str">
        <f aca="false">Plan!H20</f>
        <v>3 x 3</v>
      </c>
      <c r="F60" s="9" t="n">
        <f aca="false">Plan!K20</f>
        <v>75</v>
      </c>
      <c r="G60" s="13"/>
      <c r="H60" s="13"/>
      <c r="I60" s="13"/>
      <c r="J60" s="9"/>
    </row>
    <row r="61" customFormat="false" ht="15" hidden="false" customHeight="false" outlineLevel="0" collapsed="false">
      <c r="A61" s="9" t="n">
        <v>10</v>
      </c>
      <c r="B61" s="9" t="s">
        <v>51</v>
      </c>
      <c r="C61" s="9" t="s">
        <v>49</v>
      </c>
      <c r="D61" s="9" t="s">
        <v>70</v>
      </c>
      <c r="E61" s="9" t="str">
        <f aca="false">Plan!C20</f>
        <v>3 x 2</v>
      </c>
      <c r="F61" s="9" t="n">
        <f aca="false">Plan!F20</f>
        <v>90</v>
      </c>
      <c r="G61" s="13"/>
      <c r="H61" s="13"/>
      <c r="I61" s="13"/>
      <c r="J61" s="9"/>
    </row>
    <row r="62" customFormat="false" ht="15" hidden="false" customHeight="false" outlineLevel="0" collapsed="false">
      <c r="A62" s="9" t="n">
        <v>10</v>
      </c>
      <c r="B62" s="9" t="s">
        <v>53</v>
      </c>
      <c r="C62" s="9" t="s">
        <v>54</v>
      </c>
      <c r="D62" s="9" t="s">
        <v>70</v>
      </c>
      <c r="E62" s="9" t="str">
        <f aca="false">Plan!C20</f>
        <v>3 x 2</v>
      </c>
      <c r="F62" s="9" t="n">
        <f aca="false">Plan!G20</f>
        <v>162.5</v>
      </c>
      <c r="G62" s="13"/>
      <c r="H62" s="13"/>
      <c r="I62" s="13"/>
      <c r="J62" s="9"/>
    </row>
    <row r="63" customFormat="false" ht="15" hidden="false" customHeight="false" outlineLevel="0" collapsed="false">
      <c r="A63" s="9" t="n">
        <v>10</v>
      </c>
      <c r="B63" s="9" t="s">
        <v>53</v>
      </c>
      <c r="C63" s="9" t="s">
        <v>48</v>
      </c>
      <c r="D63" s="9" t="s">
        <v>71</v>
      </c>
      <c r="E63" s="9" t="str">
        <f aca="false">Plan!H20</f>
        <v>3 x 3</v>
      </c>
      <c r="F63" s="9" t="n">
        <f aca="false">Plan!J20</f>
        <v>105</v>
      </c>
      <c r="G63" s="13"/>
      <c r="H63" s="13"/>
      <c r="I63" s="13"/>
      <c r="J63" s="9"/>
    </row>
    <row r="64" customFormat="false" ht="16.4" hidden="false" customHeight="false" outlineLevel="0" collapsed="false">
      <c r="A64" s="9" t="n">
        <v>10</v>
      </c>
      <c r="B64" s="9" t="s">
        <v>56</v>
      </c>
      <c r="C64" s="12" t="s">
        <v>57</v>
      </c>
      <c r="D64" s="9" t="s">
        <v>71</v>
      </c>
      <c r="E64" s="9" t="str">
        <f aca="false">Plan!H20</f>
        <v>3 x 3</v>
      </c>
      <c r="F64" s="9" t="n">
        <f aca="false">Plan!K20</f>
        <v>75</v>
      </c>
      <c r="G64" s="13"/>
      <c r="H64" s="13"/>
      <c r="I64" s="13"/>
      <c r="J64" s="9"/>
    </row>
    <row r="65" customFormat="false" ht="15" hidden="false" customHeight="false" outlineLevel="0" collapsed="false">
      <c r="A65" s="7" t="n">
        <v>11</v>
      </c>
      <c r="B65" s="7" t="s">
        <v>47</v>
      </c>
      <c r="C65" s="7" t="s">
        <v>48</v>
      </c>
      <c r="D65" s="7" t="s">
        <v>70</v>
      </c>
      <c r="E65" s="7" t="str">
        <f aca="false">Plan!C21</f>
        <v>3 x 1</v>
      </c>
      <c r="F65" s="7" t="n">
        <f aca="false">Plan!E21</f>
        <v>130</v>
      </c>
      <c r="G65" s="13"/>
      <c r="H65" s="13"/>
      <c r="I65" s="13"/>
      <c r="J65" s="7"/>
    </row>
    <row r="66" customFormat="false" ht="15" hidden="false" customHeight="false" outlineLevel="0" collapsed="false">
      <c r="A66" s="7" t="n">
        <v>11</v>
      </c>
      <c r="B66" s="7" t="s">
        <v>47</v>
      </c>
      <c r="C66" s="7" t="s">
        <v>49</v>
      </c>
      <c r="D66" s="7" t="s">
        <v>71</v>
      </c>
      <c r="E66" s="7" t="str">
        <f aca="false">Plan!H21</f>
        <v>2 x 3</v>
      </c>
      <c r="F66" s="7" t="n">
        <f aca="false">Plan!K21</f>
        <v>75</v>
      </c>
      <c r="G66" s="13"/>
      <c r="H66" s="13"/>
      <c r="I66" s="13"/>
      <c r="J66" s="7"/>
    </row>
    <row r="67" customFormat="false" ht="15" hidden="false" customHeight="false" outlineLevel="0" collapsed="false">
      <c r="A67" s="7" t="n">
        <v>11</v>
      </c>
      <c r="B67" s="7" t="s">
        <v>51</v>
      </c>
      <c r="C67" s="7" t="s">
        <v>49</v>
      </c>
      <c r="D67" s="7" t="s">
        <v>70</v>
      </c>
      <c r="E67" s="7" t="str">
        <f aca="false">Plan!C21</f>
        <v>3 x 1</v>
      </c>
      <c r="F67" s="7" t="n">
        <f aca="false">Plan!F21</f>
        <v>92.5</v>
      </c>
      <c r="G67" s="13"/>
      <c r="H67" s="13"/>
      <c r="I67" s="13"/>
      <c r="J67" s="7"/>
    </row>
    <row r="68" customFormat="false" ht="15" hidden="false" customHeight="false" outlineLevel="0" collapsed="false">
      <c r="A68" s="7" t="n">
        <v>11</v>
      </c>
      <c r="B68" s="7" t="s">
        <v>53</v>
      </c>
      <c r="C68" s="7" t="s">
        <v>54</v>
      </c>
      <c r="D68" s="7" t="s">
        <v>70</v>
      </c>
      <c r="E68" s="7" t="str">
        <f aca="false">Plan!C21</f>
        <v>3 x 1</v>
      </c>
      <c r="F68" s="7" t="n">
        <f aca="false">Plan!G21</f>
        <v>167.5</v>
      </c>
      <c r="G68" s="13"/>
      <c r="H68" s="13"/>
      <c r="I68" s="13"/>
      <c r="J68" s="7"/>
    </row>
    <row r="69" customFormat="false" ht="15" hidden="false" customHeight="false" outlineLevel="0" collapsed="false">
      <c r="A69" s="7" t="n">
        <v>11</v>
      </c>
      <c r="B69" s="7" t="s">
        <v>53</v>
      </c>
      <c r="C69" s="7" t="s">
        <v>48</v>
      </c>
      <c r="D69" s="7" t="s">
        <v>71</v>
      </c>
      <c r="E69" s="7" t="str">
        <f aca="false">Plan!H21</f>
        <v>2 x 3</v>
      </c>
      <c r="F69" s="7" t="n">
        <f aca="false">Plan!J21</f>
        <v>105</v>
      </c>
      <c r="G69" s="13"/>
      <c r="H69" s="13"/>
      <c r="I69" s="13"/>
      <c r="J69" s="7"/>
    </row>
    <row r="70" customFormat="false" ht="16.4" hidden="false" customHeight="false" outlineLevel="0" collapsed="false">
      <c r="A70" s="7" t="n">
        <v>11</v>
      </c>
      <c r="B70" s="7" t="s">
        <v>56</v>
      </c>
      <c r="C70" s="11" t="s">
        <v>57</v>
      </c>
      <c r="D70" s="7" t="s">
        <v>71</v>
      </c>
      <c r="E70" s="7" t="str">
        <f aca="false">Plan!H21</f>
        <v>2 x 3</v>
      </c>
      <c r="F70" s="7" t="n">
        <f aca="false">Plan!K21</f>
        <v>75</v>
      </c>
      <c r="G70" s="13"/>
      <c r="H70" s="13"/>
      <c r="I70" s="13"/>
      <c r="J70" s="7"/>
    </row>
    <row r="71" customFormat="false" ht="31.3" hidden="false" customHeight="false" outlineLevel="0" collapsed="false">
      <c r="A71" s="7" t="n">
        <v>12</v>
      </c>
      <c r="B71" s="7" t="s">
        <v>47</v>
      </c>
      <c r="C71" s="7" t="s">
        <v>48</v>
      </c>
      <c r="D71" s="7" t="s">
        <v>72</v>
      </c>
      <c r="E71" s="7" t="s">
        <v>73</v>
      </c>
      <c r="F71" s="11" t="n">
        <f aca="false">ROUND(Plan!$B$5*0.9/Plan!$B$8,0)*Plan!$B$8</f>
        <v>125</v>
      </c>
      <c r="G71" s="13"/>
      <c r="H71" s="13"/>
      <c r="I71" s="13"/>
      <c r="J71" s="11" t="s">
        <v>74</v>
      </c>
    </row>
    <row r="72" customFormat="false" ht="31.3" hidden="false" customHeight="false" outlineLevel="0" collapsed="false">
      <c r="A72" s="7" t="n">
        <v>12</v>
      </c>
      <c r="B72" s="7" t="s">
        <v>47</v>
      </c>
      <c r="C72" s="7" t="s">
        <v>49</v>
      </c>
      <c r="D72" s="7" t="s">
        <v>72</v>
      </c>
      <c r="E72" s="7" t="s">
        <v>73</v>
      </c>
      <c r="F72" s="11" t="n">
        <f aca="false">ROUND(Plan!$B$6*0.9/Plan!$B$8,0)*Plan!$B$8</f>
        <v>90</v>
      </c>
      <c r="G72" s="13"/>
      <c r="H72" s="13"/>
      <c r="I72" s="13"/>
      <c r="J72" s="11" t="s">
        <v>74</v>
      </c>
    </row>
    <row r="73" customFormat="false" ht="31.3" hidden="false" customHeight="false" outlineLevel="0" collapsed="false">
      <c r="A73" s="7" t="n">
        <v>12</v>
      </c>
      <c r="B73" s="7" t="s">
        <v>47</v>
      </c>
      <c r="C73" s="7" t="s">
        <v>54</v>
      </c>
      <c r="D73" s="7" t="s">
        <v>72</v>
      </c>
      <c r="E73" s="7" t="s">
        <v>75</v>
      </c>
      <c r="F73" s="11" t="n">
        <f aca="false">ROUND(Plan!$B$7*0.9/Plan!$B$8,0)*Plan!$B$8</f>
        <v>162.5</v>
      </c>
      <c r="G73" s="13"/>
      <c r="H73" s="13"/>
      <c r="I73" s="13"/>
      <c r="J73" s="11" t="s">
        <v>74</v>
      </c>
    </row>
    <row r="74" customFormat="false" ht="15" hidden="false" customHeight="false" outlineLevel="0" collapsed="false">
      <c r="A74" s="7" t="n">
        <v>12</v>
      </c>
      <c r="B74" s="7" t="s">
        <v>76</v>
      </c>
      <c r="C74" s="7" t="s">
        <v>77</v>
      </c>
      <c r="D74" s="7" t="s">
        <v>34</v>
      </c>
      <c r="E74" s="7" t="s">
        <v>78</v>
      </c>
      <c r="F74" s="7" t="s">
        <v>35</v>
      </c>
      <c r="G74" s="7"/>
      <c r="H74" s="7"/>
      <c r="I74" s="7"/>
      <c r="J74" s="7"/>
    </row>
    <row r="76" customFormat="false" ht="27.75" hidden="false" customHeight="true" outlineLevel="0" collapsed="false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</row>
    <row r="77" customFormat="false" ht="15" hidden="false" customHeight="true" outlineLevel="0" collapsed="false">
      <c r="A77" s="2" t="s">
        <v>40</v>
      </c>
      <c r="B77" s="2"/>
      <c r="C77" s="2"/>
      <c r="D77" s="2"/>
      <c r="E77" s="2"/>
      <c r="F77" s="2"/>
      <c r="G77" s="2"/>
      <c r="H77" s="2"/>
      <c r="I77" s="2"/>
      <c r="J77" s="2"/>
    </row>
  </sheetData>
  <mergeCells count="4">
    <mergeCell ref="A1:J1"/>
    <mergeCell ref="A2:J2"/>
    <mergeCell ref="A76:J76"/>
    <mergeCell ref="A77:J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7" min="5" style="0" width="16"/>
    <col collapsed="false" customWidth="true" hidden="false" outlineLevel="0" max="8" min="8" style="0" width="12"/>
  </cols>
  <sheetData>
    <row r="1" customFormat="false" ht="19.7" hidden="false" customHeight="false" outlineLevel="0" collapsed="false">
      <c r="A1" s="1" t="s">
        <v>76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80</v>
      </c>
      <c r="B2" s="2"/>
      <c r="C2" s="2"/>
      <c r="D2" s="2"/>
      <c r="E2" s="2"/>
      <c r="F2" s="2"/>
      <c r="G2" s="2"/>
      <c r="H2" s="2"/>
    </row>
    <row r="4" customFormat="false" ht="31.3" hidden="false" customHeight="false" outlineLevel="0" collapsed="false">
      <c r="A4" s="6" t="s">
        <v>62</v>
      </c>
      <c r="B4" s="6" t="s">
        <v>81</v>
      </c>
      <c r="C4" s="6" t="s">
        <v>82</v>
      </c>
      <c r="D4" s="6" t="s">
        <v>83</v>
      </c>
      <c r="E4" s="6" t="s">
        <v>84</v>
      </c>
      <c r="F4" s="6" t="s">
        <v>85</v>
      </c>
      <c r="G4" s="6" t="s">
        <v>86</v>
      </c>
    </row>
    <row r="5" customFormat="false" ht="16.4" hidden="false" customHeight="false" outlineLevel="0" collapsed="false">
      <c r="A5" s="7" t="s">
        <v>48</v>
      </c>
      <c r="B5" s="7" t="n">
        <f aca="false">Plan!$B$5</f>
        <v>140</v>
      </c>
      <c r="C5" s="11" t="n">
        <f aca="false">ROUND(Plan!$B$5*0.9/Plan!$B$8,0)*Plan!$B$8</f>
        <v>125</v>
      </c>
      <c r="D5" s="11" t="n">
        <f aca="false">ROUND(Plan!$B$5*0.925/Plan!$B$8,0)*Plan!$B$8</f>
        <v>130</v>
      </c>
      <c r="E5" s="11" t="n">
        <f aca="false">ROUND(Plan!$B$5*1/Plan!$B$8,0)*Plan!$B$8</f>
        <v>140</v>
      </c>
      <c r="F5" s="11" t="n">
        <f aca="false">ROUND(Plan!$B$5*1/Plan!$B$8,0)*Plan!$B$8</f>
        <v>140</v>
      </c>
      <c r="G5" s="11" t="n">
        <f aca="false">ROUND(Plan!$B$5*1.025/Plan!$B$8,0)*Plan!$B$8</f>
        <v>142.5</v>
      </c>
    </row>
    <row r="6" customFormat="false" ht="16.4" hidden="false" customHeight="false" outlineLevel="0" collapsed="false">
      <c r="A6" s="9" t="s">
        <v>49</v>
      </c>
      <c r="B6" s="9" t="n">
        <f aca="false">Plan!$B$6</f>
        <v>100</v>
      </c>
      <c r="C6" s="12" t="n">
        <f aca="false">ROUND(Plan!$B$6*0.9/Plan!$B$8,0)*Plan!$B$8</f>
        <v>90</v>
      </c>
      <c r="D6" s="12" t="n">
        <f aca="false">ROUND(Plan!$B$6*0.925/Plan!$B$8,0)*Plan!$B$8</f>
        <v>92.5</v>
      </c>
      <c r="E6" s="12" t="n">
        <f aca="false">ROUND(Plan!$B$6*1/Plan!$B$8,0)*Plan!$B$8</f>
        <v>100</v>
      </c>
      <c r="F6" s="12" t="n">
        <f aca="false">ROUND(Plan!$B$6*1/Plan!$B$8,0)*Plan!$B$8</f>
        <v>100</v>
      </c>
      <c r="G6" s="12" t="n">
        <f aca="false">ROUND(Plan!$B$6*1.025/Plan!$B$8,0)*Plan!$B$8</f>
        <v>102.5</v>
      </c>
    </row>
    <row r="7" customFormat="false" ht="16.4" hidden="false" customHeight="false" outlineLevel="0" collapsed="false">
      <c r="A7" s="7" t="s">
        <v>54</v>
      </c>
      <c r="B7" s="7" t="n">
        <f aca="false">Plan!$B$7</f>
        <v>180</v>
      </c>
      <c r="C7" s="11" t="n">
        <f aca="false">ROUND(Plan!$B$7*0.9/Plan!$B$8,0)*Plan!$B$8</f>
        <v>162.5</v>
      </c>
      <c r="D7" s="11" t="n">
        <f aca="false">ROUND(Plan!$B$7*0.925/Plan!$B$8,0)*Plan!$B$8</f>
        <v>167.5</v>
      </c>
      <c r="E7" s="11" t="n">
        <f aca="false">ROUND(Plan!$B$7*1/Plan!$B$8,0)*Plan!$B$8</f>
        <v>180</v>
      </c>
      <c r="F7" s="11" t="n">
        <f aca="false">ROUND(Plan!$B$7*1/Plan!$B$8,0)*Plan!$B$8</f>
        <v>180</v>
      </c>
      <c r="G7" s="11" t="n">
        <f aca="false">ROUND(Plan!$B$7*1.025/Plan!$B$8,0)*Plan!$B$8</f>
        <v>185</v>
      </c>
    </row>
    <row r="8" customFormat="false" ht="27.75" hidden="false" customHeight="true" outlineLevel="0" collapsed="false">
      <c r="A8" s="2" t="s">
        <v>87</v>
      </c>
      <c r="B8" s="2"/>
      <c r="C8" s="2"/>
      <c r="D8" s="2"/>
      <c r="E8" s="2"/>
      <c r="F8" s="2"/>
      <c r="G8" s="2"/>
      <c r="H8" s="2"/>
    </row>
    <row r="10" customFormat="false" ht="16.4" hidden="false" customHeight="false" outlineLevel="0" collapsed="false">
      <c r="A10" s="6" t="s">
        <v>62</v>
      </c>
      <c r="B10" s="6" t="s">
        <v>88</v>
      </c>
      <c r="C10" s="6" t="s">
        <v>89</v>
      </c>
      <c r="D10" s="6" t="s">
        <v>90</v>
      </c>
      <c r="E10" s="6" t="s">
        <v>89</v>
      </c>
      <c r="F10" s="6" t="s">
        <v>91</v>
      </c>
      <c r="G10" s="6" t="s">
        <v>89</v>
      </c>
      <c r="H10" s="6" t="s">
        <v>92</v>
      </c>
    </row>
    <row r="11" customFormat="false" ht="16.4" hidden="false" customHeight="false" outlineLevel="0" collapsed="false">
      <c r="A11" s="7" t="s">
        <v>48</v>
      </c>
      <c r="B11" s="13"/>
      <c r="C11" s="13"/>
      <c r="D11" s="13"/>
      <c r="E11" s="13"/>
      <c r="F11" s="13"/>
      <c r="G11" s="13"/>
      <c r="H11" s="11" t="n">
        <f aca="false">MAX(IF(C11="Y",N(B11),0),IF(E11="Y",N(D11),0),IF(G11="Y",N(F11),0))</f>
        <v>0</v>
      </c>
    </row>
    <row r="12" customFormat="false" ht="16.4" hidden="false" customHeight="false" outlineLevel="0" collapsed="false">
      <c r="A12" s="9" t="s">
        <v>49</v>
      </c>
      <c r="B12" s="13"/>
      <c r="C12" s="13"/>
      <c r="D12" s="13"/>
      <c r="E12" s="13"/>
      <c r="F12" s="13"/>
      <c r="G12" s="13"/>
      <c r="H12" s="12" t="n">
        <f aca="false">MAX(IF(C12="Y",N(B12),0),IF(E12="Y",N(D12),0),IF(G12="Y",N(F12),0))</f>
        <v>0</v>
      </c>
    </row>
    <row r="13" customFormat="false" ht="16.4" hidden="false" customHeight="false" outlineLevel="0" collapsed="false">
      <c r="A13" s="7" t="s">
        <v>54</v>
      </c>
      <c r="B13" s="13"/>
      <c r="C13" s="13"/>
      <c r="D13" s="13"/>
      <c r="E13" s="13"/>
      <c r="F13" s="13"/>
      <c r="G13" s="13"/>
      <c r="H13" s="11" t="n">
        <f aca="false">MAX(IF(C13="Y",N(B13),0),IF(E13="Y",N(D13),0),IF(G13="Y",N(F13),0))</f>
        <v>0</v>
      </c>
    </row>
    <row r="14" customFormat="false" ht="15" hidden="false" customHeight="false" outlineLevel="0" collapsed="false">
      <c r="A14" s="14" t="s">
        <v>93</v>
      </c>
      <c r="B14" s="7"/>
      <c r="C14" s="7"/>
      <c r="D14" s="7"/>
      <c r="E14" s="7"/>
      <c r="F14" s="7"/>
      <c r="G14" s="7"/>
      <c r="H14" s="14" t="n">
        <f aca="false">SUM(H11:H13)</f>
        <v>0</v>
      </c>
    </row>
    <row r="16" customFormat="false" ht="27.75" hidden="false" customHeight="true" outlineLevel="0" collapsed="false">
      <c r="A16" s="2" t="s">
        <v>94</v>
      </c>
      <c r="B16" s="2"/>
      <c r="C16" s="2"/>
      <c r="D16" s="2"/>
      <c r="E16" s="2"/>
      <c r="F16" s="2"/>
      <c r="G16" s="2"/>
      <c r="H16" s="2"/>
    </row>
    <row r="17" customFormat="false" ht="15" hidden="false" customHeight="true" outlineLevel="0" collapsed="false">
      <c r="A17" s="2" t="s">
        <v>40</v>
      </c>
      <c r="B17" s="2"/>
      <c r="C17" s="2"/>
      <c r="D17" s="2"/>
      <c r="E17" s="2"/>
      <c r="F17" s="2"/>
      <c r="G17" s="2"/>
      <c r="H17" s="2"/>
    </row>
  </sheetData>
  <mergeCells count="5">
    <mergeCell ref="A1:H1"/>
    <mergeCell ref="A2:H2"/>
    <mergeCell ref="A8:H8"/>
    <mergeCell ref="A16:H16"/>
    <mergeCell ref="A17:H17"/>
  </mergeCells>
  <dataValidations count="1">
    <dataValidation allowBlank="true" errorStyle="stop" operator="between" showDropDown="false" showErrorMessage="false" showInputMessage="false" sqref="C11:C13 E11:E13 G11:G13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2026-09-30T19:23:06Z</dcterms:created>
  <dc:creator>Jobri Fitness</dc:creator>
  <dc:description/>
  <dc:language>de-DE</dc:language>
  <cp:lastModifiedBy/>
  <dcterms:modified xsi:type="dcterms:W3CDTF">2026-09-30T19:23:06Z</dcterms:modified>
  <cp:revision>0</cp:revision>
  <dc:subject/>
  <dc:title>12-week powerlifting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