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Sessions" sheetId="2" state="visible" r:id="rId4"/>
    <sheet name="Log" sheetId="3" state="visible" r:id="rId5"/>
    <sheet name="Test 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<sst xmlns="http://schemas.openxmlformats.org/spreadsheetml/2006/main" count="441" uniqueCount="132">
  <si>
    <t xml:space="preserve">12-week Olympic weightlifting program</t>
  </si>
  <si>
    <t xml:space="preserve">Enter your squat maxes now and your week 8 working maxes when you have them. Weights update from the teal cells. The plan is explained at gymevo.app/en/blog/olympic-weightlifting-program.</t>
  </si>
  <si>
    <t xml:space="preserve">Unit</t>
  </si>
  <si>
    <t xml:space="preserve">kg</t>
  </si>
  <si>
    <t xml:space="preserve">kg or lb. Only used for labels.</t>
  </si>
  <si>
    <t xml:space="preserve">Front squat 1RM</t>
  </si>
  <si>
    <t xml:space="preserve">Estimated from a hard set of 3 to 5 is fine for squats.</t>
  </si>
  <si>
    <t xml:space="preserve">Back squat 1RM</t>
  </si>
  <si>
    <t xml:space="preserve">The example values are placeholders. Replace them with yours.</t>
  </si>
  <si>
    <t xml:space="preserve">Snatch working max</t>
  </si>
  <si>
    <t xml:space="preserve">Your best snatch from week 8: a real single, not an estimate from reps.</t>
  </si>
  <si>
    <t xml:space="preserve">Clean and jerk working max</t>
  </si>
  <si>
    <t xml:space="preserve">Your best clean and jerk from week 8.</t>
  </si>
  <si>
    <t xml:space="preserve">Best clean</t>
  </si>
  <si>
    <t xml:space="preserve">Your heaviest clean from week 8, even if the jerk missed. Clean pulls use this.</t>
  </si>
  <si>
    <t xml:space="preserve">Rounding step</t>
  </si>
  <si>
    <t xml:space="preserve">The smallest jump you can load: 1 kg or 2.5 lb.</t>
  </si>
  <si>
    <t xml:space="preserve">Week</t>
  </si>
  <si>
    <t xml:space="preserve">Phase</t>
  </si>
  <si>
    <t xml:space="preserve">Snatch and clean and jerk</t>
  </si>
  <si>
    <t xml:space="preserve">Lift %</t>
  </si>
  <si>
    <t xml:space="preserve">Squats</t>
  </si>
  <si>
    <t xml:space="preserve">Squat %</t>
  </si>
  <si>
    <t xml:space="preserve">Pulling work</t>
  </si>
  <si>
    <t xml:space="preserve">Pull %</t>
  </si>
  <si>
    <t xml:space="preserve">Learn</t>
  </si>
  <si>
    <t xml:space="preserve">Technique weight: every rep in the same positions</t>
  </si>
  <si>
    <t xml:space="preserve">4 x 5</t>
  </si>
  <si>
    <t xml:space="preserve">Snatch-grip Romanian deadlift 3 x 6</t>
  </si>
  <si>
    <t xml:space="preserve">Add a little weight only if every rep looked the same</t>
  </si>
  <si>
    <t xml:space="preserve">As week 2</t>
  </si>
  <si>
    <t xml:space="preserve">Lighter week</t>
  </si>
  <si>
    <t xml:space="preserve">Week 3's weight, one set fewer</t>
  </si>
  <si>
    <t xml:space="preserve">3 x 5</t>
  </si>
  <si>
    <t xml:space="preserve">Snatch-grip Romanian deadlift 2 x 6</t>
  </si>
  <si>
    <t xml:space="preserve">Full lifts</t>
  </si>
  <si>
    <t xml:space="preserve">Full lifts, doubles at technique weight</t>
  </si>
  <si>
    <t xml:space="preserve">5 x 3</t>
  </si>
  <si>
    <t xml:space="preserve">Snatch and clean pulls 3 x 3 at your best lift</t>
  </si>
  <si>
    <t xml:space="preserve">Your best snatch</t>
  </si>
  <si>
    <t xml:space="preserve">Your best clean</t>
  </si>
  <si>
    <t xml:space="preserve">Doubles, add weight only after a session with no misses</t>
  </si>
  <si>
    <t xml:space="preserve">Singles, building to a heavy single with no misses</t>
  </si>
  <si>
    <t xml:space="preserve">Find a max</t>
  </si>
  <si>
    <t xml:space="preserve">Build up in singles, stop after the first miss</t>
  </si>
  <si>
    <t xml:space="preserve">3 x 3</t>
  </si>
  <si>
    <t xml:space="preserve">None</t>
  </si>
  <si>
    <t xml:space="preserve">Percentages</t>
  </si>
  <si>
    <t xml:space="preserve">Snatch 5 x 2, clean and jerk 5 x (1 + 1)</t>
  </si>
  <si>
    <t xml:space="preserve">4 x 3</t>
  </si>
  <si>
    <t xml:space="preserve">Snatch and clean pulls 3 x 3</t>
  </si>
  <si>
    <t xml:space="preserve">Snatch 5 x 1, clean and jerk 5 x 1</t>
  </si>
  <si>
    <t xml:space="preserve">3 x 2</t>
  </si>
  <si>
    <t xml:space="preserve">Snatch and clean pulls 2 x 3</t>
  </si>
  <si>
    <t xml:space="preserve">Test</t>
  </si>
  <si>
    <t xml:space="preserve">See Test day</t>
  </si>
  <si>
    <t xml:space="preserve">Day 1 only: 2 x 3</t>
  </si>
  <si>
    <t xml:space="preserve">Day 3, weeks 9 to 11</t>
  </si>
  <si>
    <t xml:space="preserve">Weight</t>
  </si>
  <si>
    <t xml:space="preserve">Power snatch 4 x 2</t>
  </si>
  <si>
    <t xml:space="preserve">Power clean plus push jerk 4 x (1 + 1)</t>
  </si>
  <si>
    <t xml:space="preserve">Warm up every session with an empty bar or a dowel. Learn the lifts with a coach, on bumper plates and a platform. If a lift hurts, stop and get it checked by a qualified professional.</t>
  </si>
  <si>
    <t xml:space="preserve">Jobri Fitness - https://gymevo.app</t>
  </si>
  <si>
    <t xml:space="preserve">Sessions in each phase</t>
  </si>
  <si>
    <t xml:space="preserve">Three days a week. Finish each session with 2 to 3 sets of a trunk exercise, such as planks or back extensions.</t>
  </si>
  <si>
    <t xml:space="preserve">Day</t>
  </si>
  <si>
    <t xml:space="preserve">Weeks 1 to 4</t>
  </si>
  <si>
    <t xml:space="preserve">Weeks 5 to 12</t>
  </si>
  <si>
    <t xml:space="preserve">Day 1</t>
  </si>
  <si>
    <t xml:space="preserve">Hang power snatch 5 x 3, overhead squat 3 x 3, front squat</t>
  </si>
  <si>
    <t xml:space="preserve">Snatch, front squat</t>
  </si>
  <si>
    <t xml:space="preserve">Day 2</t>
  </si>
  <si>
    <t xml:space="preserve">Hang power clean 5 x 3, push press 3 x 5, back squat</t>
  </si>
  <si>
    <t xml:space="preserve">Clean and jerk, back squat</t>
  </si>
  <si>
    <t xml:space="preserve">Day 3</t>
  </si>
  <si>
    <t xml:space="preserve">Hang power snatch 4 x 2, hang power clean plus push jerk 5 x (1 + 2), snatch-grip Romanian deadlift</t>
  </si>
  <si>
    <t xml:space="preserve">Power snatch 4 x 2, power clean plus push jerk 4 x (1 + 1), snatch pull and clean pull</t>
  </si>
  <si>
    <t xml:space="preserve">Before starting, you should be able to front squat with high elbows and overhead squat an empty bar through a full range of motion.</t>
  </si>
  <si>
    <t xml:space="preserve">Training log</t>
  </si>
  <si>
    <t xml:space="preserve">Targets come from the Plan sheet where the plan uses percentages. Fill in the teal columns after each session.</t>
  </si>
  <si>
    <t xml:space="preserve">Exercise</t>
  </si>
  <si>
    <t xml:space="preserve">Sets x reps</t>
  </si>
  <si>
    <t xml:space="preserve">Target</t>
  </si>
  <si>
    <t xml:space="preserve">Weight used</t>
  </si>
  <si>
    <t xml:space="preserve">All reps made?</t>
  </si>
  <si>
    <t xml:space="preserve">Notes</t>
  </si>
  <si>
    <t xml:space="preserve">Hang power snatch</t>
  </si>
  <si>
    <t xml:space="preserve">Technique weight</t>
  </si>
  <si>
    <t xml:space="preserve">Overhead squat</t>
  </si>
  <si>
    <t xml:space="preserve">Light</t>
  </si>
  <si>
    <t xml:space="preserve">Front squat</t>
  </si>
  <si>
    <t xml:space="preserve">Hang power clean</t>
  </si>
  <si>
    <t xml:space="preserve">Push press</t>
  </si>
  <si>
    <t xml:space="preserve">Back squat</t>
  </si>
  <si>
    <t xml:space="preserve">4 x 2</t>
  </si>
  <si>
    <t xml:space="preserve">Hang power clean plus push jerk</t>
  </si>
  <si>
    <t xml:space="preserve">5 x (1 + 2)</t>
  </si>
  <si>
    <t xml:space="preserve">Snatch-grip Romanian deadlift</t>
  </si>
  <si>
    <t xml:space="preserve">3 x 6</t>
  </si>
  <si>
    <t xml:space="preserve">Moderate</t>
  </si>
  <si>
    <t xml:space="preserve">4 x (1 + 2)</t>
  </si>
  <si>
    <t xml:space="preserve">2 x 6</t>
  </si>
  <si>
    <t xml:space="preserve">Snatch</t>
  </si>
  <si>
    <t xml:space="preserve">Clean and jerk</t>
  </si>
  <si>
    <t xml:space="preserve">Power snatch</t>
  </si>
  <si>
    <t xml:space="preserve">Power clean plus push jerk</t>
  </si>
  <si>
    <t xml:space="preserve">4 x (1 + 1)</t>
  </si>
  <si>
    <t xml:space="preserve">Snatch pull</t>
  </si>
  <si>
    <t xml:space="preserve">Clean pull</t>
  </si>
  <si>
    <t xml:space="preserve">Build to a max</t>
  </si>
  <si>
    <t xml:space="preserve">5 x 2</t>
  </si>
  <si>
    <t xml:space="preserve">5 x (1 + 1)</t>
  </si>
  <si>
    <t xml:space="preserve">5 x 1</t>
  </si>
  <si>
    <t xml:space="preserve">2 x 3</t>
  </si>
  <si>
    <t xml:space="preserve">3 singles</t>
  </si>
  <si>
    <t xml:space="preserve">Test day</t>
  </si>
  <si>
    <t xml:space="preserve">Snatch, then clean and jerk</t>
  </si>
  <si>
    <t xml:space="preserve">3 attempts each</t>
  </si>
  <si>
    <t xml:space="preserve">Rest 2 to 3 days between Day 1 of week 12 and the test.</t>
  </si>
  <si>
    <t xml:space="preserve">Three attempts on the snatch, then three on the clean and jerk, as in a meet. Put Y for a good lift and N for a miss.</t>
  </si>
  <si>
    <t xml:space="preserve">Lift</t>
  </si>
  <si>
    <t xml:space="preserve">Working max</t>
  </si>
  <si>
    <t xml:space="preserve">Opener (week 11 weight)</t>
  </si>
  <si>
    <t xml:space="preserve">Second (near your max)</t>
  </si>
  <si>
    <t xml:space="preserve">Third (only if the second was clean)</t>
  </si>
  <si>
    <t xml:space="preserve">Attempt 1</t>
  </si>
  <si>
    <t xml:space="preserve">Good?</t>
  </si>
  <si>
    <t xml:space="preserve">Attempt 2</t>
  </si>
  <si>
    <t xml:space="preserve">Attempt 3</t>
  </si>
  <si>
    <t xml:space="preserve">Best</t>
  </si>
  <si>
    <t xml:space="preserve">Total</t>
  </si>
  <si>
    <t xml:space="preserve">Your best snatch and clean and jerk are the working maxes for your next block. Enter them on the Plan sheet.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</si>
</sst>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3"/>
    <col collapsed="false" customWidth="true" hidden="false" outlineLevel="0" max="3" min="3" style="0" width="34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9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34"/>
    <col collapsed="false" customWidth="true" hidden="false" outlineLevel="0" max="12" min="12" style="0" width="8"/>
    <col collapsed="false" customWidth="true" hidden="false" outlineLevel="0" max="13" min="13" style="0" width="16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100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120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60</v>
      </c>
      <c r="C7" s="5" t="s">
        <v>10</v>
      </c>
    </row>
    <row r="8" customFormat="false" ht="15" hidden="false" customHeight="false" outlineLevel="0" collapsed="false">
      <c r="A8" s="3" t="s">
        <v>11</v>
      </c>
      <c r="B8" s="4" t="n">
        <v>75</v>
      </c>
      <c r="C8" s="5" t="s">
        <v>12</v>
      </c>
    </row>
    <row r="9" customFormat="false" ht="15" hidden="false" customHeight="false" outlineLevel="0" collapsed="false">
      <c r="A9" s="3" t="s">
        <v>13</v>
      </c>
      <c r="B9" s="4" t="n">
        <v>80</v>
      </c>
      <c r="C9" s="5" t="s">
        <v>14</v>
      </c>
    </row>
    <row r="10" customFormat="false" ht="15" hidden="false" customHeight="false" outlineLevel="0" collapsed="false">
      <c r="A10" s="3" t="s">
        <v>15</v>
      </c>
      <c r="B10" s="4" t="n">
        <v>1</v>
      </c>
      <c r="C10" s="5" t="s">
        <v>16</v>
      </c>
    </row>
    <row r="12" customFormat="false" ht="31.3" hidden="false" customHeight="false" outlineLevel="0" collapsed="false">
      <c r="A12" s="6" t="s">
        <v>17</v>
      </c>
      <c r="B12" s="6" t="s">
        <v>18</v>
      </c>
      <c r="C12" s="6" t="s">
        <v>19</v>
      </c>
      <c r="D12" s="6" t="s">
        <v>20</v>
      </c>
      <c r="E12" s="6" t="str">
        <f aca="false">"Snatch ("&amp;$B$4&amp;")"</f>
        <v>Snatch (kg)</v>
      </c>
      <c r="F12" s="6" t="str">
        <f aca="false">"Clean and jerk ("&amp;$B$4&amp;")"</f>
        <v>Clean and jerk (kg)</v>
      </c>
      <c r="G12" s="6" t="s">
        <v>21</v>
      </c>
      <c r="H12" s="6" t="s">
        <v>22</v>
      </c>
      <c r="I12" s="6" t="str">
        <f aca="false">"Front squat ("&amp;$B$4&amp;")"</f>
        <v>Front squat (kg)</v>
      </c>
      <c r="J12" s="6" t="str">
        <f aca="false">"Back squat ("&amp;$B$4&amp;")"</f>
        <v>Back squat (kg)</v>
      </c>
      <c r="K12" s="6" t="s">
        <v>23</v>
      </c>
      <c r="L12" s="6" t="s">
        <v>24</v>
      </c>
      <c r="M12" s="6" t="str">
        <f aca="false">"Snatch pull ("&amp;$B$4&amp;")"</f>
        <v>Snatch pull (kg)</v>
      </c>
      <c r="N12" s="6" t="str">
        <f aca="false">"Clean pull ("&amp;$B$4&amp;")"</f>
        <v>Clean pull (kg)</v>
      </c>
    </row>
    <row r="13" customFormat="false" ht="31.3" hidden="false" customHeight="false" outlineLevel="0" collapsed="false">
      <c r="A13" s="7" t="n">
        <v>1</v>
      </c>
      <c r="B13" s="7" t="s">
        <v>25</v>
      </c>
      <c r="C13" s="8" t="s">
        <v>26</v>
      </c>
      <c r="D13" s="9"/>
      <c r="E13" s="7"/>
      <c r="F13" s="7"/>
      <c r="G13" s="7" t="s">
        <v>27</v>
      </c>
      <c r="H13" s="9" t="n">
        <v>0.65</v>
      </c>
      <c r="I13" s="7" t="n">
        <f aca="false">ROUND($B$5*H13/$B$10,0)*$B$10</f>
        <v>65</v>
      </c>
      <c r="J13" s="7" t="n">
        <f aca="false">ROUND($B$6*H13/$B$10,0)*$B$10</f>
        <v>78</v>
      </c>
      <c r="K13" s="8" t="s">
        <v>28</v>
      </c>
      <c r="L13" s="9"/>
      <c r="M13" s="7"/>
      <c r="N13" s="7"/>
    </row>
    <row r="14" customFormat="false" ht="31.3" hidden="false" customHeight="false" outlineLevel="0" collapsed="false">
      <c r="A14" s="10" t="n">
        <v>2</v>
      </c>
      <c r="B14" s="10" t="s">
        <v>25</v>
      </c>
      <c r="C14" s="11" t="s">
        <v>29</v>
      </c>
      <c r="D14" s="12"/>
      <c r="E14" s="10"/>
      <c r="F14" s="10"/>
      <c r="G14" s="10" t="s">
        <v>27</v>
      </c>
      <c r="H14" s="12" t="n">
        <v>0.7</v>
      </c>
      <c r="I14" s="10" t="n">
        <f aca="false">ROUND($B$5*H14/$B$10,0)*$B$10</f>
        <v>70</v>
      </c>
      <c r="J14" s="10" t="n">
        <f aca="false">ROUND($B$6*H14/$B$10,0)*$B$10</f>
        <v>84</v>
      </c>
      <c r="K14" s="11" t="s">
        <v>28</v>
      </c>
      <c r="L14" s="12"/>
      <c r="M14" s="10"/>
      <c r="N14" s="10"/>
    </row>
    <row r="15" customFormat="false" ht="16.4" hidden="false" customHeight="false" outlineLevel="0" collapsed="false">
      <c r="A15" s="7" t="n">
        <v>3</v>
      </c>
      <c r="B15" s="7" t="s">
        <v>25</v>
      </c>
      <c r="C15" s="7" t="s">
        <v>30</v>
      </c>
      <c r="D15" s="9"/>
      <c r="E15" s="7"/>
      <c r="F15" s="7"/>
      <c r="G15" s="7" t="s">
        <v>27</v>
      </c>
      <c r="H15" s="9" t="n">
        <v>0.725</v>
      </c>
      <c r="I15" s="7" t="n">
        <f aca="false">ROUND($B$5*H15/$B$10,0)*$B$10</f>
        <v>73</v>
      </c>
      <c r="J15" s="7" t="n">
        <f aca="false">ROUND($B$6*H15/$B$10,0)*$B$10</f>
        <v>87</v>
      </c>
      <c r="K15" s="8" t="s">
        <v>28</v>
      </c>
      <c r="L15" s="9"/>
      <c r="M15" s="7"/>
      <c r="N15" s="7"/>
    </row>
    <row r="16" customFormat="false" ht="16.4" hidden="false" customHeight="false" outlineLevel="0" collapsed="false">
      <c r="A16" s="10" t="n">
        <v>4</v>
      </c>
      <c r="B16" s="10" t="s">
        <v>31</v>
      </c>
      <c r="C16" s="10" t="s">
        <v>32</v>
      </c>
      <c r="D16" s="12"/>
      <c r="E16" s="10"/>
      <c r="F16" s="10"/>
      <c r="G16" s="10" t="s">
        <v>33</v>
      </c>
      <c r="H16" s="12" t="n">
        <v>0.65</v>
      </c>
      <c r="I16" s="10" t="n">
        <f aca="false">ROUND($B$5*H16/$B$10,0)*$B$10</f>
        <v>65</v>
      </c>
      <c r="J16" s="10" t="n">
        <f aca="false">ROUND($B$6*H16/$B$10,0)*$B$10</f>
        <v>78</v>
      </c>
      <c r="K16" s="11" t="s">
        <v>34</v>
      </c>
      <c r="L16" s="12"/>
      <c r="M16" s="10"/>
      <c r="N16" s="10"/>
    </row>
    <row r="17" customFormat="false" ht="31.3" hidden="false" customHeight="false" outlineLevel="0" collapsed="false">
      <c r="A17" s="7" t="n">
        <v>5</v>
      </c>
      <c r="B17" s="7" t="s">
        <v>35</v>
      </c>
      <c r="C17" s="8" t="s">
        <v>36</v>
      </c>
      <c r="D17" s="9"/>
      <c r="E17" s="7"/>
      <c r="F17" s="7"/>
      <c r="G17" s="7" t="s">
        <v>37</v>
      </c>
      <c r="H17" s="9" t="n">
        <v>0.75</v>
      </c>
      <c r="I17" s="7" t="n">
        <f aca="false">ROUND($B$5*H17/$B$10,0)*$B$10</f>
        <v>75</v>
      </c>
      <c r="J17" s="7" t="n">
        <f aca="false">ROUND($B$6*H17/$B$10,0)*$B$10</f>
        <v>90</v>
      </c>
      <c r="K17" s="8" t="s">
        <v>38</v>
      </c>
      <c r="L17" s="9"/>
      <c r="M17" s="7" t="s">
        <v>39</v>
      </c>
      <c r="N17" s="7" t="s">
        <v>40</v>
      </c>
    </row>
    <row r="18" customFormat="false" ht="31.3" hidden="false" customHeight="false" outlineLevel="0" collapsed="false">
      <c r="A18" s="10" t="n">
        <v>6</v>
      </c>
      <c r="B18" s="10" t="s">
        <v>35</v>
      </c>
      <c r="C18" s="11" t="s">
        <v>41</v>
      </c>
      <c r="D18" s="12"/>
      <c r="E18" s="10"/>
      <c r="F18" s="10"/>
      <c r="G18" s="10" t="s">
        <v>37</v>
      </c>
      <c r="H18" s="12" t="n">
        <v>0.775</v>
      </c>
      <c r="I18" s="10" t="n">
        <f aca="false">ROUND($B$5*H18/$B$10,0)*$B$10</f>
        <v>78</v>
      </c>
      <c r="J18" s="10" t="n">
        <f aca="false">ROUND($B$6*H18/$B$10,0)*$B$10</f>
        <v>93</v>
      </c>
      <c r="K18" s="11" t="s">
        <v>38</v>
      </c>
      <c r="L18" s="12"/>
      <c r="M18" s="10" t="s">
        <v>39</v>
      </c>
      <c r="N18" s="10" t="s">
        <v>40</v>
      </c>
    </row>
    <row r="19" customFormat="false" ht="31.3" hidden="false" customHeight="false" outlineLevel="0" collapsed="false">
      <c r="A19" s="7" t="n">
        <v>7</v>
      </c>
      <c r="B19" s="7" t="s">
        <v>35</v>
      </c>
      <c r="C19" s="8" t="s">
        <v>42</v>
      </c>
      <c r="D19" s="9"/>
      <c r="E19" s="7"/>
      <c r="F19" s="7"/>
      <c r="G19" s="7" t="s">
        <v>37</v>
      </c>
      <c r="H19" s="9" t="n">
        <v>0.8</v>
      </c>
      <c r="I19" s="7" t="n">
        <f aca="false">ROUND($B$5*H19/$B$10,0)*$B$10</f>
        <v>80</v>
      </c>
      <c r="J19" s="7" t="n">
        <f aca="false">ROUND($B$6*H19/$B$10,0)*$B$10</f>
        <v>96</v>
      </c>
      <c r="K19" s="8" t="s">
        <v>38</v>
      </c>
      <c r="L19" s="9"/>
      <c r="M19" s="7" t="s">
        <v>39</v>
      </c>
      <c r="N19" s="7" t="s">
        <v>40</v>
      </c>
    </row>
    <row r="20" customFormat="false" ht="31.3" hidden="false" customHeight="false" outlineLevel="0" collapsed="false">
      <c r="A20" s="10" t="n">
        <v>8</v>
      </c>
      <c r="B20" s="10" t="s">
        <v>43</v>
      </c>
      <c r="C20" s="11" t="s">
        <v>44</v>
      </c>
      <c r="D20" s="12"/>
      <c r="E20" s="10"/>
      <c r="F20" s="10"/>
      <c r="G20" s="10" t="s">
        <v>45</v>
      </c>
      <c r="H20" s="12" t="n">
        <v>0.7</v>
      </c>
      <c r="I20" s="10" t="n">
        <f aca="false">ROUND($B$5*H20/$B$10,0)*$B$10</f>
        <v>70</v>
      </c>
      <c r="J20" s="10" t="n">
        <f aca="false">ROUND($B$6*H20/$B$10,0)*$B$10</f>
        <v>84</v>
      </c>
      <c r="K20" s="10" t="s">
        <v>46</v>
      </c>
      <c r="L20" s="12"/>
      <c r="M20" s="10"/>
      <c r="N20" s="10"/>
    </row>
    <row r="21" customFormat="false" ht="16.4" hidden="false" customHeight="false" outlineLevel="0" collapsed="false">
      <c r="A21" s="7" t="n">
        <v>9</v>
      </c>
      <c r="B21" s="7" t="s">
        <v>47</v>
      </c>
      <c r="C21" s="8" t="s">
        <v>48</v>
      </c>
      <c r="D21" s="9" t="n">
        <v>0.75</v>
      </c>
      <c r="E21" s="7" t="n">
        <f aca="false">ROUND($B$7*D21/$B$10,0)*$B$10</f>
        <v>45</v>
      </c>
      <c r="F21" s="7" t="n">
        <f aca="false">ROUND($B$8*D21/$B$10,0)*$B$10</f>
        <v>56</v>
      </c>
      <c r="G21" s="7" t="s">
        <v>49</v>
      </c>
      <c r="H21" s="9" t="n">
        <v>0.825</v>
      </c>
      <c r="I21" s="7" t="n">
        <f aca="false">ROUND($B$5*H21/$B$10,0)*$B$10</f>
        <v>83</v>
      </c>
      <c r="J21" s="7" t="n">
        <f aca="false">ROUND($B$6*H21/$B$10,0)*$B$10</f>
        <v>99</v>
      </c>
      <c r="K21" s="7" t="s">
        <v>50</v>
      </c>
      <c r="L21" s="9" t="n">
        <v>1</v>
      </c>
      <c r="M21" s="7" t="n">
        <f aca="false">ROUND($B$7*L21/$B$10,0)*$B$10</f>
        <v>60</v>
      </c>
      <c r="N21" s="7" t="n">
        <f aca="false">ROUND($B$9*L21/$B$10,0)*$B$10</f>
        <v>80</v>
      </c>
    </row>
    <row r="22" customFormat="false" ht="16.4" hidden="false" customHeight="false" outlineLevel="0" collapsed="false">
      <c r="A22" s="10" t="n">
        <v>10</v>
      </c>
      <c r="B22" s="10" t="s">
        <v>47</v>
      </c>
      <c r="C22" s="11" t="s">
        <v>48</v>
      </c>
      <c r="D22" s="12" t="n">
        <v>0.8</v>
      </c>
      <c r="E22" s="10" t="n">
        <f aca="false">ROUND($B$7*D22/$B$10,0)*$B$10</f>
        <v>48</v>
      </c>
      <c r="F22" s="10" t="n">
        <f aca="false">ROUND($B$8*D22/$B$10,0)*$B$10</f>
        <v>60</v>
      </c>
      <c r="G22" s="10" t="s">
        <v>49</v>
      </c>
      <c r="H22" s="12" t="n">
        <v>0.85</v>
      </c>
      <c r="I22" s="10" t="n">
        <f aca="false">ROUND($B$5*H22/$B$10,0)*$B$10</f>
        <v>85</v>
      </c>
      <c r="J22" s="10" t="n">
        <f aca="false">ROUND($B$6*H22/$B$10,0)*$B$10</f>
        <v>102</v>
      </c>
      <c r="K22" s="10" t="s">
        <v>50</v>
      </c>
      <c r="L22" s="12" t="n">
        <v>1.05</v>
      </c>
      <c r="M22" s="10" t="n">
        <f aca="false">ROUND($B$7*L22/$B$10,0)*$B$10</f>
        <v>63</v>
      </c>
      <c r="N22" s="10" t="n">
        <f aca="false">ROUND($B$9*L22/$B$10,0)*$B$10</f>
        <v>84</v>
      </c>
    </row>
    <row r="23" customFormat="false" ht="16.4" hidden="false" customHeight="false" outlineLevel="0" collapsed="false">
      <c r="A23" s="7" t="n">
        <v>11</v>
      </c>
      <c r="B23" s="7" t="s">
        <v>47</v>
      </c>
      <c r="C23" s="8" t="s">
        <v>51</v>
      </c>
      <c r="D23" s="9" t="n">
        <v>0.85</v>
      </c>
      <c r="E23" s="7" t="n">
        <f aca="false">ROUND($B$7*D23/$B$10,0)*$B$10</f>
        <v>51</v>
      </c>
      <c r="F23" s="7" t="n">
        <f aca="false">ROUND($B$8*D23/$B$10,0)*$B$10</f>
        <v>64</v>
      </c>
      <c r="G23" s="7" t="s">
        <v>52</v>
      </c>
      <c r="H23" s="9" t="n">
        <v>0.85</v>
      </c>
      <c r="I23" s="7" t="n">
        <f aca="false">ROUND($B$5*H23/$B$10,0)*$B$10</f>
        <v>85</v>
      </c>
      <c r="J23" s="7" t="n">
        <f aca="false">ROUND($B$6*H23/$B$10,0)*$B$10</f>
        <v>102</v>
      </c>
      <c r="K23" s="7" t="s">
        <v>53</v>
      </c>
      <c r="L23" s="9" t="n">
        <v>1</v>
      </c>
      <c r="M23" s="7" t="n">
        <f aca="false">ROUND($B$7*L23/$B$10,0)*$B$10</f>
        <v>60</v>
      </c>
      <c r="N23" s="7" t="n">
        <f aca="false">ROUND($B$9*L23/$B$10,0)*$B$10</f>
        <v>80</v>
      </c>
    </row>
    <row r="24" customFormat="false" ht="15" hidden="false" customHeight="false" outlineLevel="0" collapsed="false">
      <c r="A24" s="10" t="n">
        <v>12</v>
      </c>
      <c r="B24" s="10" t="s">
        <v>54</v>
      </c>
      <c r="C24" s="10" t="s">
        <v>55</v>
      </c>
      <c r="D24" s="10"/>
      <c r="E24" s="10"/>
      <c r="F24" s="10"/>
      <c r="G24" s="10" t="s">
        <v>56</v>
      </c>
      <c r="H24" s="12" t="n">
        <v>0.7</v>
      </c>
      <c r="I24" s="10" t="n">
        <f aca="false">ROUND($B$5*H24/$B$10,0)*$B$10</f>
        <v>70</v>
      </c>
      <c r="J24" s="10"/>
      <c r="K24" s="10" t="s">
        <v>46</v>
      </c>
      <c r="L24" s="10"/>
      <c r="M24" s="10"/>
      <c r="N24" s="10"/>
    </row>
    <row r="26" customFormat="false" ht="16.4" hidden="false" customHeight="false" outlineLevel="0" collapsed="false">
      <c r="A26" s="6" t="s">
        <v>57</v>
      </c>
      <c r="B26" s="6"/>
      <c r="C26" s="6"/>
      <c r="D26" s="6" t="s">
        <v>20</v>
      </c>
      <c r="E26" s="6" t="s">
        <v>58</v>
      </c>
    </row>
    <row r="27" customFormat="false" ht="15" hidden="false" customHeight="false" outlineLevel="0" collapsed="false">
      <c r="A27" s="13" t="s">
        <v>59</v>
      </c>
      <c r="B27" s="13"/>
      <c r="C27" s="13"/>
      <c r="D27" s="9" t="n">
        <v>0.7</v>
      </c>
      <c r="E27" s="7" t="n">
        <f aca="false">ROUND($B$7*D27/$B$10,0)*$B$10</f>
        <v>42</v>
      </c>
    </row>
    <row r="28" customFormat="false" ht="16.4" hidden="false" customHeight="true" outlineLevel="0" collapsed="false">
      <c r="A28" s="14" t="s">
        <v>60</v>
      </c>
      <c r="B28" s="14"/>
      <c r="C28" s="14"/>
      <c r="D28" s="12" t="n">
        <v>0.7</v>
      </c>
      <c r="E28" s="10" t="n">
        <f aca="false">ROUND($B$8*D28/$B$10,0)*$B$10</f>
        <v>53</v>
      </c>
    </row>
    <row r="30" customFormat="false" ht="27.75" hidden="false" customHeight="true" outlineLevel="0" collapsed="false">
      <c r="A30" s="2" t="s">
        <v>61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customFormat="false" ht="15" hidden="false" customHeight="true" outlineLevel="0" collapsed="false">
      <c r="A31" s="2" t="s">
        <v>62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6">
    <mergeCell ref="A1:N1"/>
    <mergeCell ref="A2:N2"/>
    <mergeCell ref="A27:C27"/>
    <mergeCell ref="A28:C28"/>
    <mergeCell ref="A30:N30"/>
    <mergeCell ref="A31:N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0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63</v>
      </c>
      <c r="B1" s="1"/>
      <c r="C1" s="1"/>
    </row>
    <row r="2" customFormat="false" ht="30" hidden="false" customHeight="true" outlineLevel="0" collapsed="false">
      <c r="A2" s="2" t="s">
        <v>64</v>
      </c>
      <c r="B2" s="2"/>
      <c r="C2" s="2"/>
    </row>
    <row r="4" customFormat="false" ht="16.4" hidden="false" customHeight="false" outlineLevel="0" collapsed="false">
      <c r="A4" s="6" t="s">
        <v>65</v>
      </c>
      <c r="B4" s="6" t="s">
        <v>66</v>
      </c>
      <c r="C4" s="6" t="s">
        <v>67</v>
      </c>
    </row>
    <row r="5" customFormat="false" ht="16.4" hidden="false" customHeight="false" outlineLevel="0" collapsed="false">
      <c r="A5" s="7" t="s">
        <v>68</v>
      </c>
      <c r="B5" s="8" t="s">
        <v>69</v>
      </c>
      <c r="C5" s="7" t="s">
        <v>70</v>
      </c>
    </row>
    <row r="6" customFormat="false" ht="16.4" hidden="false" customHeight="false" outlineLevel="0" collapsed="false">
      <c r="A6" s="10" t="s">
        <v>71</v>
      </c>
      <c r="B6" s="11" t="s">
        <v>72</v>
      </c>
      <c r="C6" s="10" t="s">
        <v>73</v>
      </c>
    </row>
    <row r="7" customFormat="false" ht="31.3" hidden="false" customHeight="false" outlineLevel="0" collapsed="false">
      <c r="A7" s="7" t="s">
        <v>74</v>
      </c>
      <c r="B7" s="8" t="s">
        <v>75</v>
      </c>
      <c r="C7" s="8" t="s">
        <v>76</v>
      </c>
    </row>
    <row r="9" customFormat="false" ht="27.75" hidden="false" customHeight="true" outlineLevel="0" collapsed="false">
      <c r="A9" s="2" t="s">
        <v>77</v>
      </c>
      <c r="B9" s="2"/>
      <c r="C9" s="2"/>
    </row>
    <row r="10" customFormat="false" ht="15" hidden="false" customHeight="true" outlineLevel="0" collapsed="false">
      <c r="A10" s="2" t="s">
        <v>62</v>
      </c>
      <c r="B10" s="2"/>
      <c r="C10" s="2"/>
    </row>
  </sheetData>
  <mergeCells count="4">
    <mergeCell ref="A1:C1"/>
    <mergeCell ref="A2:C2"/>
    <mergeCell ref="A9:C9"/>
    <mergeCell ref="A10:C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34"/>
  </cols>
  <sheetData>
    <row r="1" customFormat="false" ht="19.7" hidden="false" customHeight="false" outlineLevel="0" collapsed="false">
      <c r="A1" s="1" t="s">
        <v>78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79</v>
      </c>
      <c r="B2" s="2"/>
      <c r="C2" s="2"/>
      <c r="D2" s="2"/>
      <c r="E2" s="2"/>
      <c r="F2" s="2"/>
      <c r="G2" s="2"/>
      <c r="H2" s="2"/>
    </row>
    <row r="4" customFormat="false" ht="16.4" hidden="false" customHeight="false" outlineLevel="0" collapsed="false">
      <c r="A4" s="6" t="s">
        <v>17</v>
      </c>
      <c r="B4" s="6" t="s">
        <v>65</v>
      </c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</row>
    <row r="5" customFormat="false" ht="15" hidden="false" customHeight="false" outlineLevel="0" collapsed="false">
      <c r="A5" s="7" t="n">
        <v>1</v>
      </c>
      <c r="B5" s="7" t="s">
        <v>68</v>
      </c>
      <c r="C5" s="7" t="s">
        <v>86</v>
      </c>
      <c r="D5" s="7" t="s">
        <v>37</v>
      </c>
      <c r="E5" s="7" t="s">
        <v>87</v>
      </c>
      <c r="F5" s="15"/>
      <c r="G5" s="15"/>
      <c r="H5" s="15"/>
    </row>
    <row r="6" customFormat="false" ht="15" hidden="false" customHeight="false" outlineLevel="0" collapsed="false">
      <c r="A6" s="7" t="n">
        <v>1</v>
      </c>
      <c r="B6" s="7" t="s">
        <v>68</v>
      </c>
      <c r="C6" s="7" t="s">
        <v>88</v>
      </c>
      <c r="D6" s="7" t="s">
        <v>45</v>
      </c>
      <c r="E6" s="7" t="s">
        <v>89</v>
      </c>
      <c r="F6" s="15"/>
      <c r="G6" s="15"/>
      <c r="H6" s="15"/>
    </row>
    <row r="7" customFormat="false" ht="15" hidden="false" customHeight="false" outlineLevel="0" collapsed="false">
      <c r="A7" s="7" t="n">
        <v>1</v>
      </c>
      <c r="B7" s="7" t="s">
        <v>68</v>
      </c>
      <c r="C7" s="7" t="s">
        <v>90</v>
      </c>
      <c r="D7" s="7" t="str">
        <f aca="false">Plan!G13</f>
        <v>4 x 5</v>
      </c>
      <c r="E7" s="7" t="n">
        <f aca="false">Plan!I13</f>
        <v>65</v>
      </c>
      <c r="F7" s="15"/>
      <c r="G7" s="15"/>
      <c r="H7" s="15"/>
    </row>
    <row r="8" customFormat="false" ht="15" hidden="false" customHeight="false" outlineLevel="0" collapsed="false">
      <c r="A8" s="7" t="n">
        <v>1</v>
      </c>
      <c r="B8" s="7" t="s">
        <v>71</v>
      </c>
      <c r="C8" s="7" t="s">
        <v>91</v>
      </c>
      <c r="D8" s="7" t="s">
        <v>37</v>
      </c>
      <c r="E8" s="7" t="s">
        <v>87</v>
      </c>
      <c r="F8" s="15"/>
      <c r="G8" s="15"/>
      <c r="H8" s="15"/>
    </row>
    <row r="9" customFormat="false" ht="15" hidden="false" customHeight="false" outlineLevel="0" collapsed="false">
      <c r="A9" s="7" t="n">
        <v>1</v>
      </c>
      <c r="B9" s="7" t="s">
        <v>71</v>
      </c>
      <c r="C9" s="7" t="s">
        <v>92</v>
      </c>
      <c r="D9" s="7" t="s">
        <v>33</v>
      </c>
      <c r="E9" s="7" t="s">
        <v>89</v>
      </c>
      <c r="F9" s="15"/>
      <c r="G9" s="15"/>
      <c r="H9" s="15"/>
    </row>
    <row r="10" customFormat="false" ht="15" hidden="false" customHeight="false" outlineLevel="0" collapsed="false">
      <c r="A10" s="7" t="n">
        <v>1</v>
      </c>
      <c r="B10" s="7" t="s">
        <v>71</v>
      </c>
      <c r="C10" s="7" t="s">
        <v>93</v>
      </c>
      <c r="D10" s="7" t="str">
        <f aca="false">Plan!G13</f>
        <v>4 x 5</v>
      </c>
      <c r="E10" s="7" t="n">
        <f aca="false">Plan!J13</f>
        <v>78</v>
      </c>
      <c r="F10" s="15"/>
      <c r="G10" s="15"/>
      <c r="H10" s="15"/>
    </row>
    <row r="11" customFormat="false" ht="15" hidden="false" customHeight="false" outlineLevel="0" collapsed="false">
      <c r="A11" s="7" t="n">
        <v>1</v>
      </c>
      <c r="B11" s="7" t="s">
        <v>74</v>
      </c>
      <c r="C11" s="7" t="s">
        <v>86</v>
      </c>
      <c r="D11" s="7" t="s">
        <v>94</v>
      </c>
      <c r="E11" s="7" t="s">
        <v>87</v>
      </c>
      <c r="F11" s="15"/>
      <c r="G11" s="15"/>
      <c r="H11" s="15"/>
    </row>
    <row r="12" customFormat="false" ht="16.4" hidden="false" customHeight="false" outlineLevel="0" collapsed="false">
      <c r="A12" s="7" t="n">
        <v>1</v>
      </c>
      <c r="B12" s="7" t="s">
        <v>74</v>
      </c>
      <c r="C12" s="8" t="s">
        <v>95</v>
      </c>
      <c r="D12" s="7" t="s">
        <v>96</v>
      </c>
      <c r="E12" s="7" t="s">
        <v>87</v>
      </c>
      <c r="F12" s="15"/>
      <c r="G12" s="15"/>
      <c r="H12" s="15"/>
    </row>
    <row r="13" customFormat="false" ht="15" hidden="false" customHeight="false" outlineLevel="0" collapsed="false">
      <c r="A13" s="7" t="n">
        <v>1</v>
      </c>
      <c r="B13" s="7" t="s">
        <v>74</v>
      </c>
      <c r="C13" s="7" t="s">
        <v>97</v>
      </c>
      <c r="D13" s="7" t="s">
        <v>98</v>
      </c>
      <c r="E13" s="7" t="s">
        <v>99</v>
      </c>
      <c r="F13" s="15"/>
      <c r="G13" s="15"/>
      <c r="H13" s="15"/>
    </row>
    <row r="14" customFormat="false" ht="15" hidden="false" customHeight="false" outlineLevel="0" collapsed="false">
      <c r="A14" s="10" t="n">
        <v>2</v>
      </c>
      <c r="B14" s="10" t="s">
        <v>68</v>
      </c>
      <c r="C14" s="10" t="s">
        <v>86</v>
      </c>
      <c r="D14" s="10" t="s">
        <v>37</v>
      </c>
      <c r="E14" s="10" t="s">
        <v>87</v>
      </c>
      <c r="F14" s="15"/>
      <c r="G14" s="15"/>
      <c r="H14" s="15"/>
    </row>
    <row r="15" customFormat="false" ht="15" hidden="false" customHeight="false" outlineLevel="0" collapsed="false">
      <c r="A15" s="10" t="n">
        <v>2</v>
      </c>
      <c r="B15" s="10" t="s">
        <v>68</v>
      </c>
      <c r="C15" s="10" t="s">
        <v>88</v>
      </c>
      <c r="D15" s="10" t="s">
        <v>45</v>
      </c>
      <c r="E15" s="10" t="s">
        <v>89</v>
      </c>
      <c r="F15" s="15"/>
      <c r="G15" s="15"/>
      <c r="H15" s="15"/>
    </row>
    <row r="16" customFormat="false" ht="15" hidden="false" customHeight="false" outlineLevel="0" collapsed="false">
      <c r="A16" s="10" t="n">
        <v>2</v>
      </c>
      <c r="B16" s="10" t="s">
        <v>68</v>
      </c>
      <c r="C16" s="10" t="s">
        <v>90</v>
      </c>
      <c r="D16" s="10" t="str">
        <f aca="false">Plan!G14</f>
        <v>4 x 5</v>
      </c>
      <c r="E16" s="10" t="n">
        <f aca="false">Plan!I14</f>
        <v>70</v>
      </c>
      <c r="F16" s="15"/>
      <c r="G16" s="15"/>
      <c r="H16" s="15"/>
    </row>
    <row r="17" customFormat="false" ht="15" hidden="false" customHeight="false" outlineLevel="0" collapsed="false">
      <c r="A17" s="10" t="n">
        <v>2</v>
      </c>
      <c r="B17" s="10" t="s">
        <v>71</v>
      </c>
      <c r="C17" s="10" t="s">
        <v>91</v>
      </c>
      <c r="D17" s="10" t="s">
        <v>37</v>
      </c>
      <c r="E17" s="10" t="s">
        <v>87</v>
      </c>
      <c r="F17" s="15"/>
      <c r="G17" s="15"/>
      <c r="H17" s="15"/>
    </row>
    <row r="18" customFormat="false" ht="15" hidden="false" customHeight="false" outlineLevel="0" collapsed="false">
      <c r="A18" s="10" t="n">
        <v>2</v>
      </c>
      <c r="B18" s="10" t="s">
        <v>71</v>
      </c>
      <c r="C18" s="10" t="s">
        <v>92</v>
      </c>
      <c r="D18" s="10" t="s">
        <v>33</v>
      </c>
      <c r="E18" s="10" t="s">
        <v>89</v>
      </c>
      <c r="F18" s="15"/>
      <c r="G18" s="15"/>
      <c r="H18" s="15"/>
    </row>
    <row r="19" customFormat="false" ht="15" hidden="false" customHeight="false" outlineLevel="0" collapsed="false">
      <c r="A19" s="10" t="n">
        <v>2</v>
      </c>
      <c r="B19" s="10" t="s">
        <v>71</v>
      </c>
      <c r="C19" s="10" t="s">
        <v>93</v>
      </c>
      <c r="D19" s="10" t="str">
        <f aca="false">Plan!G14</f>
        <v>4 x 5</v>
      </c>
      <c r="E19" s="10" t="n">
        <f aca="false">Plan!J14</f>
        <v>84</v>
      </c>
      <c r="F19" s="15"/>
      <c r="G19" s="15"/>
      <c r="H19" s="15"/>
    </row>
    <row r="20" customFormat="false" ht="15" hidden="false" customHeight="false" outlineLevel="0" collapsed="false">
      <c r="A20" s="10" t="n">
        <v>2</v>
      </c>
      <c r="B20" s="10" t="s">
        <v>74</v>
      </c>
      <c r="C20" s="10" t="s">
        <v>86</v>
      </c>
      <c r="D20" s="10" t="s">
        <v>94</v>
      </c>
      <c r="E20" s="10" t="s">
        <v>87</v>
      </c>
      <c r="F20" s="15"/>
      <c r="G20" s="15"/>
      <c r="H20" s="15"/>
    </row>
    <row r="21" customFormat="false" ht="16.4" hidden="false" customHeight="false" outlineLevel="0" collapsed="false">
      <c r="A21" s="10" t="n">
        <v>2</v>
      </c>
      <c r="B21" s="10" t="s">
        <v>74</v>
      </c>
      <c r="C21" s="11" t="s">
        <v>95</v>
      </c>
      <c r="D21" s="10" t="s">
        <v>96</v>
      </c>
      <c r="E21" s="10" t="s">
        <v>87</v>
      </c>
      <c r="F21" s="15"/>
      <c r="G21" s="15"/>
      <c r="H21" s="15"/>
    </row>
    <row r="22" customFormat="false" ht="15" hidden="false" customHeight="false" outlineLevel="0" collapsed="false">
      <c r="A22" s="10" t="n">
        <v>2</v>
      </c>
      <c r="B22" s="10" t="s">
        <v>74</v>
      </c>
      <c r="C22" s="10" t="s">
        <v>97</v>
      </c>
      <c r="D22" s="10" t="s">
        <v>98</v>
      </c>
      <c r="E22" s="10" t="s">
        <v>99</v>
      </c>
      <c r="F22" s="15"/>
      <c r="G22" s="15"/>
      <c r="H22" s="15"/>
    </row>
    <row r="23" customFormat="false" ht="15" hidden="false" customHeight="false" outlineLevel="0" collapsed="false">
      <c r="A23" s="7" t="n">
        <v>3</v>
      </c>
      <c r="B23" s="7" t="s">
        <v>68</v>
      </c>
      <c r="C23" s="7" t="s">
        <v>86</v>
      </c>
      <c r="D23" s="7" t="s">
        <v>37</v>
      </c>
      <c r="E23" s="7" t="s">
        <v>87</v>
      </c>
      <c r="F23" s="15"/>
      <c r="G23" s="15"/>
      <c r="H23" s="15"/>
    </row>
    <row r="24" customFormat="false" ht="15" hidden="false" customHeight="false" outlineLevel="0" collapsed="false">
      <c r="A24" s="7" t="n">
        <v>3</v>
      </c>
      <c r="B24" s="7" t="s">
        <v>68</v>
      </c>
      <c r="C24" s="7" t="s">
        <v>88</v>
      </c>
      <c r="D24" s="7" t="s">
        <v>45</v>
      </c>
      <c r="E24" s="7" t="s">
        <v>89</v>
      </c>
      <c r="F24" s="15"/>
      <c r="G24" s="15"/>
      <c r="H24" s="15"/>
    </row>
    <row r="25" customFormat="false" ht="15" hidden="false" customHeight="false" outlineLevel="0" collapsed="false">
      <c r="A25" s="7" t="n">
        <v>3</v>
      </c>
      <c r="B25" s="7" t="s">
        <v>68</v>
      </c>
      <c r="C25" s="7" t="s">
        <v>90</v>
      </c>
      <c r="D25" s="7" t="str">
        <f aca="false">Plan!G15</f>
        <v>4 x 5</v>
      </c>
      <c r="E25" s="7" t="n">
        <f aca="false">Plan!I15</f>
        <v>73</v>
      </c>
      <c r="F25" s="15"/>
      <c r="G25" s="15"/>
      <c r="H25" s="15"/>
    </row>
    <row r="26" customFormat="false" ht="15" hidden="false" customHeight="false" outlineLevel="0" collapsed="false">
      <c r="A26" s="7" t="n">
        <v>3</v>
      </c>
      <c r="B26" s="7" t="s">
        <v>71</v>
      </c>
      <c r="C26" s="7" t="s">
        <v>91</v>
      </c>
      <c r="D26" s="7" t="s">
        <v>37</v>
      </c>
      <c r="E26" s="7" t="s">
        <v>87</v>
      </c>
      <c r="F26" s="15"/>
      <c r="G26" s="15"/>
      <c r="H26" s="15"/>
    </row>
    <row r="27" customFormat="false" ht="15" hidden="false" customHeight="false" outlineLevel="0" collapsed="false">
      <c r="A27" s="7" t="n">
        <v>3</v>
      </c>
      <c r="B27" s="7" t="s">
        <v>71</v>
      </c>
      <c r="C27" s="7" t="s">
        <v>92</v>
      </c>
      <c r="D27" s="7" t="s">
        <v>33</v>
      </c>
      <c r="E27" s="7" t="s">
        <v>89</v>
      </c>
      <c r="F27" s="15"/>
      <c r="G27" s="15"/>
      <c r="H27" s="15"/>
    </row>
    <row r="28" customFormat="false" ht="15" hidden="false" customHeight="false" outlineLevel="0" collapsed="false">
      <c r="A28" s="7" t="n">
        <v>3</v>
      </c>
      <c r="B28" s="7" t="s">
        <v>71</v>
      </c>
      <c r="C28" s="7" t="s">
        <v>93</v>
      </c>
      <c r="D28" s="7" t="str">
        <f aca="false">Plan!G15</f>
        <v>4 x 5</v>
      </c>
      <c r="E28" s="7" t="n">
        <f aca="false">Plan!J15</f>
        <v>87</v>
      </c>
      <c r="F28" s="15"/>
      <c r="G28" s="15"/>
      <c r="H28" s="15"/>
    </row>
    <row r="29" customFormat="false" ht="15" hidden="false" customHeight="false" outlineLevel="0" collapsed="false">
      <c r="A29" s="7" t="n">
        <v>3</v>
      </c>
      <c r="B29" s="7" t="s">
        <v>74</v>
      </c>
      <c r="C29" s="7" t="s">
        <v>86</v>
      </c>
      <c r="D29" s="7" t="s">
        <v>94</v>
      </c>
      <c r="E29" s="7" t="s">
        <v>87</v>
      </c>
      <c r="F29" s="15"/>
      <c r="G29" s="15"/>
      <c r="H29" s="15"/>
    </row>
    <row r="30" customFormat="false" ht="16.4" hidden="false" customHeight="false" outlineLevel="0" collapsed="false">
      <c r="A30" s="7" t="n">
        <v>3</v>
      </c>
      <c r="B30" s="7" t="s">
        <v>74</v>
      </c>
      <c r="C30" s="8" t="s">
        <v>95</v>
      </c>
      <c r="D30" s="7" t="s">
        <v>96</v>
      </c>
      <c r="E30" s="7" t="s">
        <v>87</v>
      </c>
      <c r="F30" s="15"/>
      <c r="G30" s="15"/>
      <c r="H30" s="15"/>
    </row>
    <row r="31" customFormat="false" ht="15" hidden="false" customHeight="false" outlineLevel="0" collapsed="false">
      <c r="A31" s="7" t="n">
        <v>3</v>
      </c>
      <c r="B31" s="7" t="s">
        <v>74</v>
      </c>
      <c r="C31" s="7" t="s">
        <v>97</v>
      </c>
      <c r="D31" s="7" t="s">
        <v>98</v>
      </c>
      <c r="E31" s="7" t="s">
        <v>99</v>
      </c>
      <c r="F31" s="15"/>
      <c r="G31" s="15"/>
      <c r="H31" s="15"/>
    </row>
    <row r="32" customFormat="false" ht="15" hidden="false" customHeight="false" outlineLevel="0" collapsed="false">
      <c r="A32" s="10" t="n">
        <v>4</v>
      </c>
      <c r="B32" s="10" t="s">
        <v>68</v>
      </c>
      <c r="C32" s="10" t="s">
        <v>86</v>
      </c>
      <c r="D32" s="10" t="s">
        <v>49</v>
      </c>
      <c r="E32" s="10" t="s">
        <v>87</v>
      </c>
      <c r="F32" s="15"/>
      <c r="G32" s="15"/>
      <c r="H32" s="15"/>
    </row>
    <row r="33" customFormat="false" ht="15" hidden="false" customHeight="false" outlineLevel="0" collapsed="false">
      <c r="A33" s="10" t="n">
        <v>4</v>
      </c>
      <c r="B33" s="10" t="s">
        <v>68</v>
      </c>
      <c r="C33" s="10" t="s">
        <v>88</v>
      </c>
      <c r="D33" s="10" t="s">
        <v>45</v>
      </c>
      <c r="E33" s="10" t="s">
        <v>89</v>
      </c>
      <c r="F33" s="15"/>
      <c r="G33" s="15"/>
      <c r="H33" s="15"/>
    </row>
    <row r="34" customFormat="false" ht="15" hidden="false" customHeight="false" outlineLevel="0" collapsed="false">
      <c r="A34" s="10" t="n">
        <v>4</v>
      </c>
      <c r="B34" s="10" t="s">
        <v>68</v>
      </c>
      <c r="C34" s="10" t="s">
        <v>90</v>
      </c>
      <c r="D34" s="10" t="str">
        <f aca="false">Plan!G16</f>
        <v>3 x 5</v>
      </c>
      <c r="E34" s="10" t="n">
        <f aca="false">Plan!I16</f>
        <v>65</v>
      </c>
      <c r="F34" s="15"/>
      <c r="G34" s="15"/>
      <c r="H34" s="15"/>
    </row>
    <row r="35" customFormat="false" ht="15" hidden="false" customHeight="false" outlineLevel="0" collapsed="false">
      <c r="A35" s="10" t="n">
        <v>4</v>
      </c>
      <c r="B35" s="10" t="s">
        <v>71</v>
      </c>
      <c r="C35" s="10" t="s">
        <v>91</v>
      </c>
      <c r="D35" s="10" t="s">
        <v>49</v>
      </c>
      <c r="E35" s="10" t="s">
        <v>87</v>
      </c>
      <c r="F35" s="15"/>
      <c r="G35" s="15"/>
      <c r="H35" s="15"/>
    </row>
    <row r="36" customFormat="false" ht="15" hidden="false" customHeight="false" outlineLevel="0" collapsed="false">
      <c r="A36" s="10" t="n">
        <v>4</v>
      </c>
      <c r="B36" s="10" t="s">
        <v>71</v>
      </c>
      <c r="C36" s="10" t="s">
        <v>92</v>
      </c>
      <c r="D36" s="10" t="s">
        <v>33</v>
      </c>
      <c r="E36" s="10" t="s">
        <v>89</v>
      </c>
      <c r="F36" s="15"/>
      <c r="G36" s="15"/>
      <c r="H36" s="15"/>
    </row>
    <row r="37" customFormat="false" ht="15" hidden="false" customHeight="false" outlineLevel="0" collapsed="false">
      <c r="A37" s="10" t="n">
        <v>4</v>
      </c>
      <c r="B37" s="10" t="s">
        <v>71</v>
      </c>
      <c r="C37" s="10" t="s">
        <v>93</v>
      </c>
      <c r="D37" s="10" t="str">
        <f aca="false">Plan!G16</f>
        <v>3 x 5</v>
      </c>
      <c r="E37" s="10" t="n">
        <f aca="false">Plan!J16</f>
        <v>78</v>
      </c>
      <c r="F37" s="15"/>
      <c r="G37" s="15"/>
      <c r="H37" s="15"/>
    </row>
    <row r="38" customFormat="false" ht="15" hidden="false" customHeight="false" outlineLevel="0" collapsed="false">
      <c r="A38" s="10" t="n">
        <v>4</v>
      </c>
      <c r="B38" s="10" t="s">
        <v>74</v>
      </c>
      <c r="C38" s="10" t="s">
        <v>86</v>
      </c>
      <c r="D38" s="10" t="s">
        <v>52</v>
      </c>
      <c r="E38" s="10" t="s">
        <v>87</v>
      </c>
      <c r="F38" s="15"/>
      <c r="G38" s="15"/>
      <c r="H38" s="15"/>
    </row>
    <row r="39" customFormat="false" ht="16.4" hidden="false" customHeight="false" outlineLevel="0" collapsed="false">
      <c r="A39" s="10" t="n">
        <v>4</v>
      </c>
      <c r="B39" s="10" t="s">
        <v>74</v>
      </c>
      <c r="C39" s="11" t="s">
        <v>95</v>
      </c>
      <c r="D39" s="10" t="s">
        <v>100</v>
      </c>
      <c r="E39" s="10" t="s">
        <v>87</v>
      </c>
      <c r="F39" s="15"/>
      <c r="G39" s="15"/>
      <c r="H39" s="15"/>
    </row>
    <row r="40" customFormat="false" ht="15" hidden="false" customHeight="false" outlineLevel="0" collapsed="false">
      <c r="A40" s="10" t="n">
        <v>4</v>
      </c>
      <c r="B40" s="10" t="s">
        <v>74</v>
      </c>
      <c r="C40" s="10" t="s">
        <v>97</v>
      </c>
      <c r="D40" s="10" t="s">
        <v>101</v>
      </c>
      <c r="E40" s="10" t="s">
        <v>99</v>
      </c>
      <c r="F40" s="15"/>
      <c r="G40" s="15"/>
      <c r="H40" s="15"/>
    </row>
    <row r="41" customFormat="false" ht="31.3" hidden="false" customHeight="false" outlineLevel="0" collapsed="false">
      <c r="A41" s="7" t="n">
        <v>5</v>
      </c>
      <c r="B41" s="7" t="s">
        <v>68</v>
      </c>
      <c r="C41" s="7" t="s">
        <v>102</v>
      </c>
      <c r="D41" s="8" t="s">
        <v>36</v>
      </c>
      <c r="E41" s="7" t="s">
        <v>87</v>
      </c>
      <c r="F41" s="15"/>
      <c r="G41" s="15"/>
      <c r="H41" s="15"/>
    </row>
    <row r="42" customFormat="false" ht="15" hidden="false" customHeight="false" outlineLevel="0" collapsed="false">
      <c r="A42" s="7" t="n">
        <v>5</v>
      </c>
      <c r="B42" s="7" t="s">
        <v>68</v>
      </c>
      <c r="C42" s="7" t="s">
        <v>90</v>
      </c>
      <c r="D42" s="7" t="str">
        <f aca="false">Plan!G17</f>
        <v>5 x 3</v>
      </c>
      <c r="E42" s="7" t="n">
        <f aca="false">Plan!I17</f>
        <v>75</v>
      </c>
      <c r="F42" s="15"/>
      <c r="G42" s="15"/>
      <c r="H42" s="15"/>
    </row>
    <row r="43" customFormat="false" ht="31.3" hidden="false" customHeight="false" outlineLevel="0" collapsed="false">
      <c r="A43" s="7" t="n">
        <v>5</v>
      </c>
      <c r="B43" s="7" t="s">
        <v>71</v>
      </c>
      <c r="C43" s="7" t="s">
        <v>103</v>
      </c>
      <c r="D43" s="8" t="s">
        <v>36</v>
      </c>
      <c r="E43" s="7" t="s">
        <v>87</v>
      </c>
      <c r="F43" s="15"/>
      <c r="G43" s="15"/>
      <c r="H43" s="15"/>
    </row>
    <row r="44" customFormat="false" ht="15" hidden="false" customHeight="false" outlineLevel="0" collapsed="false">
      <c r="A44" s="7" t="n">
        <v>5</v>
      </c>
      <c r="B44" s="7" t="s">
        <v>71</v>
      </c>
      <c r="C44" s="7" t="s">
        <v>93</v>
      </c>
      <c r="D44" s="7" t="str">
        <f aca="false">Plan!G17</f>
        <v>5 x 3</v>
      </c>
      <c r="E44" s="7" t="n">
        <f aca="false">Plan!J17</f>
        <v>90</v>
      </c>
      <c r="F44" s="15"/>
      <c r="G44" s="15"/>
      <c r="H44" s="15"/>
    </row>
    <row r="45" customFormat="false" ht="15" hidden="false" customHeight="false" outlineLevel="0" collapsed="false">
      <c r="A45" s="7" t="n">
        <v>5</v>
      </c>
      <c r="B45" s="7" t="s">
        <v>74</v>
      </c>
      <c r="C45" s="7" t="s">
        <v>104</v>
      </c>
      <c r="D45" s="7" t="s">
        <v>94</v>
      </c>
      <c r="E45" s="7" t="s">
        <v>87</v>
      </c>
      <c r="F45" s="15"/>
      <c r="G45" s="15"/>
      <c r="H45" s="15"/>
    </row>
    <row r="46" customFormat="false" ht="15" hidden="false" customHeight="false" outlineLevel="0" collapsed="false">
      <c r="A46" s="7" t="n">
        <v>5</v>
      </c>
      <c r="B46" s="7" t="s">
        <v>74</v>
      </c>
      <c r="C46" s="7" t="s">
        <v>105</v>
      </c>
      <c r="D46" s="7" t="s">
        <v>106</v>
      </c>
      <c r="E46" s="7" t="s">
        <v>87</v>
      </c>
      <c r="F46" s="15"/>
      <c r="G46" s="15"/>
      <c r="H46" s="15"/>
    </row>
    <row r="47" customFormat="false" ht="15" hidden="false" customHeight="false" outlineLevel="0" collapsed="false">
      <c r="A47" s="7" t="n">
        <v>5</v>
      </c>
      <c r="B47" s="7" t="s">
        <v>74</v>
      </c>
      <c r="C47" s="7" t="s">
        <v>107</v>
      </c>
      <c r="D47" s="7" t="s">
        <v>45</v>
      </c>
      <c r="E47" s="7" t="str">
        <f aca="false">Plan!M17</f>
        <v>Your best snatch</v>
      </c>
      <c r="F47" s="15"/>
      <c r="G47" s="15"/>
      <c r="H47" s="15"/>
    </row>
    <row r="48" customFormat="false" ht="15" hidden="false" customHeight="false" outlineLevel="0" collapsed="false">
      <c r="A48" s="7" t="n">
        <v>5</v>
      </c>
      <c r="B48" s="7" t="s">
        <v>74</v>
      </c>
      <c r="C48" s="7" t="s">
        <v>108</v>
      </c>
      <c r="D48" s="7" t="s">
        <v>45</v>
      </c>
      <c r="E48" s="7" t="str">
        <f aca="false">Plan!N17</f>
        <v>Your best clean</v>
      </c>
      <c r="F48" s="15"/>
      <c r="G48" s="15"/>
      <c r="H48" s="15"/>
    </row>
    <row r="49" customFormat="false" ht="46.25" hidden="false" customHeight="false" outlineLevel="0" collapsed="false">
      <c r="A49" s="10" t="n">
        <v>6</v>
      </c>
      <c r="B49" s="10" t="s">
        <v>68</v>
      </c>
      <c r="C49" s="10" t="s">
        <v>102</v>
      </c>
      <c r="D49" s="11" t="s">
        <v>41</v>
      </c>
      <c r="E49" s="10" t="s">
        <v>87</v>
      </c>
      <c r="F49" s="15"/>
      <c r="G49" s="15"/>
      <c r="H49" s="15"/>
    </row>
    <row r="50" customFormat="false" ht="15" hidden="false" customHeight="false" outlineLevel="0" collapsed="false">
      <c r="A50" s="10" t="n">
        <v>6</v>
      </c>
      <c r="B50" s="10" t="s">
        <v>68</v>
      </c>
      <c r="C50" s="10" t="s">
        <v>90</v>
      </c>
      <c r="D50" s="10" t="str">
        <f aca="false">Plan!G18</f>
        <v>5 x 3</v>
      </c>
      <c r="E50" s="10" t="n">
        <f aca="false">Plan!I18</f>
        <v>78</v>
      </c>
      <c r="F50" s="15"/>
      <c r="G50" s="15"/>
      <c r="H50" s="15"/>
    </row>
    <row r="51" customFormat="false" ht="46.25" hidden="false" customHeight="false" outlineLevel="0" collapsed="false">
      <c r="A51" s="10" t="n">
        <v>6</v>
      </c>
      <c r="B51" s="10" t="s">
        <v>71</v>
      </c>
      <c r="C51" s="10" t="s">
        <v>103</v>
      </c>
      <c r="D51" s="11" t="s">
        <v>41</v>
      </c>
      <c r="E51" s="10" t="s">
        <v>87</v>
      </c>
      <c r="F51" s="15"/>
      <c r="G51" s="15"/>
      <c r="H51" s="15"/>
    </row>
    <row r="52" customFormat="false" ht="15" hidden="false" customHeight="false" outlineLevel="0" collapsed="false">
      <c r="A52" s="10" t="n">
        <v>6</v>
      </c>
      <c r="B52" s="10" t="s">
        <v>71</v>
      </c>
      <c r="C52" s="10" t="s">
        <v>93</v>
      </c>
      <c r="D52" s="10" t="str">
        <f aca="false">Plan!G18</f>
        <v>5 x 3</v>
      </c>
      <c r="E52" s="10" t="n">
        <f aca="false">Plan!J18</f>
        <v>93</v>
      </c>
      <c r="F52" s="15"/>
      <c r="G52" s="15"/>
      <c r="H52" s="15"/>
    </row>
    <row r="53" customFormat="false" ht="15" hidden="false" customHeight="false" outlineLevel="0" collapsed="false">
      <c r="A53" s="10" t="n">
        <v>6</v>
      </c>
      <c r="B53" s="10" t="s">
        <v>74</v>
      </c>
      <c r="C53" s="10" t="s">
        <v>104</v>
      </c>
      <c r="D53" s="10" t="s">
        <v>94</v>
      </c>
      <c r="E53" s="10" t="s">
        <v>87</v>
      </c>
      <c r="F53" s="15"/>
      <c r="G53" s="15"/>
      <c r="H53" s="15"/>
    </row>
    <row r="54" customFormat="false" ht="15" hidden="false" customHeight="false" outlineLevel="0" collapsed="false">
      <c r="A54" s="10" t="n">
        <v>6</v>
      </c>
      <c r="B54" s="10" t="s">
        <v>74</v>
      </c>
      <c r="C54" s="10" t="s">
        <v>105</v>
      </c>
      <c r="D54" s="10" t="s">
        <v>106</v>
      </c>
      <c r="E54" s="10" t="s">
        <v>87</v>
      </c>
      <c r="F54" s="15"/>
      <c r="G54" s="15"/>
      <c r="H54" s="15"/>
    </row>
    <row r="55" customFormat="false" ht="15" hidden="false" customHeight="false" outlineLevel="0" collapsed="false">
      <c r="A55" s="10" t="n">
        <v>6</v>
      </c>
      <c r="B55" s="10" t="s">
        <v>74</v>
      </c>
      <c r="C55" s="10" t="s">
        <v>107</v>
      </c>
      <c r="D55" s="10" t="s">
        <v>45</v>
      </c>
      <c r="E55" s="10" t="str">
        <f aca="false">Plan!M18</f>
        <v>Your best snatch</v>
      </c>
      <c r="F55" s="15"/>
      <c r="G55" s="15"/>
      <c r="H55" s="15"/>
    </row>
    <row r="56" customFormat="false" ht="15" hidden="false" customHeight="false" outlineLevel="0" collapsed="false">
      <c r="A56" s="10" t="n">
        <v>6</v>
      </c>
      <c r="B56" s="10" t="s">
        <v>74</v>
      </c>
      <c r="C56" s="10" t="s">
        <v>108</v>
      </c>
      <c r="D56" s="10" t="s">
        <v>45</v>
      </c>
      <c r="E56" s="10" t="str">
        <f aca="false">Plan!N18</f>
        <v>Your best clean</v>
      </c>
      <c r="F56" s="15"/>
      <c r="G56" s="15"/>
      <c r="H56" s="15"/>
    </row>
    <row r="57" customFormat="false" ht="31.3" hidden="false" customHeight="false" outlineLevel="0" collapsed="false">
      <c r="A57" s="7" t="n">
        <v>7</v>
      </c>
      <c r="B57" s="7" t="s">
        <v>68</v>
      </c>
      <c r="C57" s="7" t="s">
        <v>102</v>
      </c>
      <c r="D57" s="8" t="s">
        <v>42</v>
      </c>
      <c r="E57" s="7" t="s">
        <v>87</v>
      </c>
      <c r="F57" s="15"/>
      <c r="G57" s="15"/>
      <c r="H57" s="15"/>
    </row>
    <row r="58" customFormat="false" ht="15" hidden="false" customHeight="false" outlineLevel="0" collapsed="false">
      <c r="A58" s="7" t="n">
        <v>7</v>
      </c>
      <c r="B58" s="7" t="s">
        <v>68</v>
      </c>
      <c r="C58" s="7" t="s">
        <v>90</v>
      </c>
      <c r="D58" s="7" t="str">
        <f aca="false">Plan!G19</f>
        <v>5 x 3</v>
      </c>
      <c r="E58" s="7" t="n">
        <f aca="false">Plan!I19</f>
        <v>80</v>
      </c>
      <c r="F58" s="15"/>
      <c r="G58" s="15"/>
      <c r="H58" s="15"/>
    </row>
    <row r="59" customFormat="false" ht="31.3" hidden="false" customHeight="false" outlineLevel="0" collapsed="false">
      <c r="A59" s="7" t="n">
        <v>7</v>
      </c>
      <c r="B59" s="7" t="s">
        <v>71</v>
      </c>
      <c r="C59" s="7" t="s">
        <v>103</v>
      </c>
      <c r="D59" s="8" t="s">
        <v>42</v>
      </c>
      <c r="E59" s="7" t="s">
        <v>87</v>
      </c>
      <c r="F59" s="15"/>
      <c r="G59" s="15"/>
      <c r="H59" s="15"/>
    </row>
    <row r="60" customFormat="false" ht="15" hidden="false" customHeight="false" outlineLevel="0" collapsed="false">
      <c r="A60" s="7" t="n">
        <v>7</v>
      </c>
      <c r="B60" s="7" t="s">
        <v>71</v>
      </c>
      <c r="C60" s="7" t="s">
        <v>93</v>
      </c>
      <c r="D60" s="7" t="str">
        <f aca="false">Plan!G19</f>
        <v>5 x 3</v>
      </c>
      <c r="E60" s="7" t="n">
        <f aca="false">Plan!J19</f>
        <v>96</v>
      </c>
      <c r="F60" s="15"/>
      <c r="G60" s="15"/>
      <c r="H60" s="15"/>
    </row>
    <row r="61" customFormat="false" ht="15" hidden="false" customHeight="false" outlineLevel="0" collapsed="false">
      <c r="A61" s="7" t="n">
        <v>7</v>
      </c>
      <c r="B61" s="7" t="s">
        <v>74</v>
      </c>
      <c r="C61" s="7" t="s">
        <v>104</v>
      </c>
      <c r="D61" s="7" t="s">
        <v>94</v>
      </c>
      <c r="E61" s="7" t="s">
        <v>87</v>
      </c>
      <c r="F61" s="15"/>
      <c r="G61" s="15"/>
      <c r="H61" s="15"/>
    </row>
    <row r="62" customFormat="false" ht="15" hidden="false" customHeight="false" outlineLevel="0" collapsed="false">
      <c r="A62" s="7" t="n">
        <v>7</v>
      </c>
      <c r="B62" s="7" t="s">
        <v>74</v>
      </c>
      <c r="C62" s="7" t="s">
        <v>105</v>
      </c>
      <c r="D62" s="7" t="s">
        <v>106</v>
      </c>
      <c r="E62" s="7" t="s">
        <v>87</v>
      </c>
      <c r="F62" s="15"/>
      <c r="G62" s="15"/>
      <c r="H62" s="15"/>
    </row>
    <row r="63" customFormat="false" ht="15" hidden="false" customHeight="false" outlineLevel="0" collapsed="false">
      <c r="A63" s="7" t="n">
        <v>7</v>
      </c>
      <c r="B63" s="7" t="s">
        <v>74</v>
      </c>
      <c r="C63" s="7" t="s">
        <v>107</v>
      </c>
      <c r="D63" s="7" t="s">
        <v>45</v>
      </c>
      <c r="E63" s="7" t="str">
        <f aca="false">Plan!M19</f>
        <v>Your best snatch</v>
      </c>
      <c r="F63" s="15"/>
      <c r="G63" s="15"/>
      <c r="H63" s="15"/>
    </row>
    <row r="64" customFormat="false" ht="15" hidden="false" customHeight="false" outlineLevel="0" collapsed="false">
      <c r="A64" s="7" t="n">
        <v>7</v>
      </c>
      <c r="B64" s="7" t="s">
        <v>74</v>
      </c>
      <c r="C64" s="7" t="s">
        <v>108</v>
      </c>
      <c r="D64" s="7" t="s">
        <v>45</v>
      </c>
      <c r="E64" s="7" t="str">
        <f aca="false">Plan!N19</f>
        <v>Your best clean</v>
      </c>
      <c r="F64" s="15"/>
      <c r="G64" s="15"/>
      <c r="H64" s="15"/>
    </row>
    <row r="65" customFormat="false" ht="31.3" hidden="false" customHeight="false" outlineLevel="0" collapsed="false">
      <c r="A65" s="10" t="n">
        <v>8</v>
      </c>
      <c r="B65" s="10" t="s">
        <v>68</v>
      </c>
      <c r="C65" s="10" t="s">
        <v>102</v>
      </c>
      <c r="D65" s="11" t="s">
        <v>44</v>
      </c>
      <c r="E65" s="10" t="s">
        <v>109</v>
      </c>
      <c r="F65" s="15"/>
      <c r="G65" s="15"/>
      <c r="H65" s="15"/>
    </row>
    <row r="66" customFormat="false" ht="15" hidden="false" customHeight="false" outlineLevel="0" collapsed="false">
      <c r="A66" s="10" t="n">
        <v>8</v>
      </c>
      <c r="B66" s="10" t="s">
        <v>68</v>
      </c>
      <c r="C66" s="10" t="s">
        <v>90</v>
      </c>
      <c r="D66" s="10" t="str">
        <f aca="false">Plan!G20</f>
        <v>3 x 3</v>
      </c>
      <c r="E66" s="10" t="n">
        <f aca="false">Plan!I20</f>
        <v>70</v>
      </c>
      <c r="F66" s="15"/>
      <c r="G66" s="15"/>
      <c r="H66" s="15"/>
    </row>
    <row r="67" customFormat="false" ht="31.3" hidden="false" customHeight="false" outlineLevel="0" collapsed="false">
      <c r="A67" s="10" t="n">
        <v>8</v>
      </c>
      <c r="B67" s="10" t="s">
        <v>71</v>
      </c>
      <c r="C67" s="10" t="s">
        <v>103</v>
      </c>
      <c r="D67" s="11" t="s">
        <v>44</v>
      </c>
      <c r="E67" s="10" t="s">
        <v>109</v>
      </c>
      <c r="F67" s="15"/>
      <c r="G67" s="15"/>
      <c r="H67" s="15"/>
    </row>
    <row r="68" customFormat="false" ht="15" hidden="false" customHeight="false" outlineLevel="0" collapsed="false">
      <c r="A68" s="10" t="n">
        <v>8</v>
      </c>
      <c r="B68" s="10" t="s">
        <v>71</v>
      </c>
      <c r="C68" s="10" t="s">
        <v>93</v>
      </c>
      <c r="D68" s="10" t="str">
        <f aca="false">Plan!G20</f>
        <v>3 x 3</v>
      </c>
      <c r="E68" s="10" t="n">
        <f aca="false">Plan!J20</f>
        <v>84</v>
      </c>
      <c r="F68" s="15"/>
      <c r="G68" s="15"/>
      <c r="H68" s="15"/>
    </row>
    <row r="69" customFormat="false" ht="15" hidden="false" customHeight="false" outlineLevel="0" collapsed="false">
      <c r="A69" s="10" t="n">
        <v>8</v>
      </c>
      <c r="B69" s="10" t="s">
        <v>74</v>
      </c>
      <c r="C69" s="10" t="s">
        <v>104</v>
      </c>
      <c r="D69" s="10" t="s">
        <v>94</v>
      </c>
      <c r="E69" s="10" t="s">
        <v>87</v>
      </c>
      <c r="F69" s="15"/>
      <c r="G69" s="15"/>
      <c r="H69" s="15"/>
    </row>
    <row r="70" customFormat="false" ht="15" hidden="false" customHeight="false" outlineLevel="0" collapsed="false">
      <c r="A70" s="10" t="n">
        <v>8</v>
      </c>
      <c r="B70" s="10" t="s">
        <v>74</v>
      </c>
      <c r="C70" s="10" t="s">
        <v>105</v>
      </c>
      <c r="D70" s="10" t="s">
        <v>106</v>
      </c>
      <c r="E70" s="10" t="s">
        <v>87</v>
      </c>
      <c r="F70" s="15"/>
      <c r="G70" s="15"/>
      <c r="H70" s="15"/>
    </row>
    <row r="71" customFormat="false" ht="15" hidden="false" customHeight="false" outlineLevel="0" collapsed="false">
      <c r="A71" s="7" t="n">
        <v>9</v>
      </c>
      <c r="B71" s="7" t="s">
        <v>68</v>
      </c>
      <c r="C71" s="7" t="s">
        <v>102</v>
      </c>
      <c r="D71" s="7" t="s">
        <v>110</v>
      </c>
      <c r="E71" s="7" t="n">
        <f aca="false">Plan!E21</f>
        <v>45</v>
      </c>
      <c r="F71" s="15"/>
      <c r="G71" s="15"/>
      <c r="H71" s="15"/>
    </row>
    <row r="72" customFormat="false" ht="15" hidden="false" customHeight="false" outlineLevel="0" collapsed="false">
      <c r="A72" s="7" t="n">
        <v>9</v>
      </c>
      <c r="B72" s="7" t="s">
        <v>68</v>
      </c>
      <c r="C72" s="7" t="s">
        <v>90</v>
      </c>
      <c r="D72" s="7" t="str">
        <f aca="false">Plan!G21</f>
        <v>4 x 3</v>
      </c>
      <c r="E72" s="7" t="n">
        <f aca="false">Plan!I21</f>
        <v>83</v>
      </c>
      <c r="F72" s="15"/>
      <c r="G72" s="15"/>
      <c r="H72" s="15"/>
    </row>
    <row r="73" customFormat="false" ht="15" hidden="false" customHeight="false" outlineLevel="0" collapsed="false">
      <c r="A73" s="7" t="n">
        <v>9</v>
      </c>
      <c r="B73" s="7" t="s">
        <v>71</v>
      </c>
      <c r="C73" s="7" t="s">
        <v>103</v>
      </c>
      <c r="D73" s="7" t="s">
        <v>111</v>
      </c>
      <c r="E73" s="7" t="n">
        <f aca="false">Plan!F21</f>
        <v>56</v>
      </c>
      <c r="F73" s="15"/>
      <c r="G73" s="15"/>
      <c r="H73" s="15"/>
    </row>
    <row r="74" customFormat="false" ht="15" hidden="false" customHeight="false" outlineLevel="0" collapsed="false">
      <c r="A74" s="7" t="n">
        <v>9</v>
      </c>
      <c r="B74" s="7" t="s">
        <v>71</v>
      </c>
      <c r="C74" s="7" t="s">
        <v>93</v>
      </c>
      <c r="D74" s="7" t="str">
        <f aca="false">Plan!G21</f>
        <v>4 x 3</v>
      </c>
      <c r="E74" s="7" t="n">
        <f aca="false">Plan!J21</f>
        <v>99</v>
      </c>
      <c r="F74" s="15"/>
      <c r="G74" s="15"/>
      <c r="H74" s="15"/>
    </row>
    <row r="75" customFormat="false" ht="15" hidden="false" customHeight="false" outlineLevel="0" collapsed="false">
      <c r="A75" s="7" t="n">
        <v>9</v>
      </c>
      <c r="B75" s="7" t="s">
        <v>74</v>
      </c>
      <c r="C75" s="7" t="s">
        <v>104</v>
      </c>
      <c r="D75" s="7" t="s">
        <v>94</v>
      </c>
      <c r="E75" s="7" t="n">
        <f aca="false">Plan!E27</f>
        <v>42</v>
      </c>
      <c r="F75" s="15"/>
      <c r="G75" s="15"/>
      <c r="H75" s="15"/>
    </row>
    <row r="76" customFormat="false" ht="15" hidden="false" customHeight="false" outlineLevel="0" collapsed="false">
      <c r="A76" s="7" t="n">
        <v>9</v>
      </c>
      <c r="B76" s="7" t="s">
        <v>74</v>
      </c>
      <c r="C76" s="7" t="s">
        <v>105</v>
      </c>
      <c r="D76" s="7" t="s">
        <v>106</v>
      </c>
      <c r="E76" s="7" t="n">
        <f aca="false">Plan!E28</f>
        <v>53</v>
      </c>
      <c r="F76" s="15"/>
      <c r="G76" s="15"/>
      <c r="H76" s="15"/>
    </row>
    <row r="77" customFormat="false" ht="15" hidden="false" customHeight="false" outlineLevel="0" collapsed="false">
      <c r="A77" s="7" t="n">
        <v>9</v>
      </c>
      <c r="B77" s="7" t="s">
        <v>74</v>
      </c>
      <c r="C77" s="7" t="s">
        <v>107</v>
      </c>
      <c r="D77" s="7" t="s">
        <v>45</v>
      </c>
      <c r="E77" s="7" t="n">
        <f aca="false">Plan!M21</f>
        <v>60</v>
      </c>
      <c r="F77" s="15"/>
      <c r="G77" s="15"/>
      <c r="H77" s="15"/>
    </row>
    <row r="78" customFormat="false" ht="15" hidden="false" customHeight="false" outlineLevel="0" collapsed="false">
      <c r="A78" s="7" t="n">
        <v>9</v>
      </c>
      <c r="B78" s="7" t="s">
        <v>74</v>
      </c>
      <c r="C78" s="7" t="s">
        <v>108</v>
      </c>
      <c r="D78" s="7" t="s">
        <v>45</v>
      </c>
      <c r="E78" s="7" t="n">
        <f aca="false">Plan!N21</f>
        <v>80</v>
      </c>
      <c r="F78" s="15"/>
      <c r="G78" s="15"/>
      <c r="H78" s="15"/>
    </row>
    <row r="79" customFormat="false" ht="15" hidden="false" customHeight="false" outlineLevel="0" collapsed="false">
      <c r="A79" s="10" t="n">
        <v>10</v>
      </c>
      <c r="B79" s="10" t="s">
        <v>68</v>
      </c>
      <c r="C79" s="10" t="s">
        <v>102</v>
      </c>
      <c r="D79" s="10" t="s">
        <v>110</v>
      </c>
      <c r="E79" s="10" t="n">
        <f aca="false">Plan!E22</f>
        <v>48</v>
      </c>
      <c r="F79" s="15"/>
      <c r="G79" s="15"/>
      <c r="H79" s="15"/>
    </row>
    <row r="80" customFormat="false" ht="15" hidden="false" customHeight="false" outlineLevel="0" collapsed="false">
      <c r="A80" s="10" t="n">
        <v>10</v>
      </c>
      <c r="B80" s="10" t="s">
        <v>68</v>
      </c>
      <c r="C80" s="10" t="s">
        <v>90</v>
      </c>
      <c r="D80" s="10" t="str">
        <f aca="false">Plan!G22</f>
        <v>4 x 3</v>
      </c>
      <c r="E80" s="10" t="n">
        <f aca="false">Plan!I22</f>
        <v>85</v>
      </c>
      <c r="F80" s="15"/>
      <c r="G80" s="15"/>
      <c r="H80" s="15"/>
    </row>
    <row r="81" customFormat="false" ht="15" hidden="false" customHeight="false" outlineLevel="0" collapsed="false">
      <c r="A81" s="10" t="n">
        <v>10</v>
      </c>
      <c r="B81" s="10" t="s">
        <v>71</v>
      </c>
      <c r="C81" s="10" t="s">
        <v>103</v>
      </c>
      <c r="D81" s="10" t="s">
        <v>111</v>
      </c>
      <c r="E81" s="10" t="n">
        <f aca="false">Plan!F22</f>
        <v>60</v>
      </c>
      <c r="F81" s="15"/>
      <c r="G81" s="15"/>
      <c r="H81" s="15"/>
    </row>
    <row r="82" customFormat="false" ht="15" hidden="false" customHeight="false" outlineLevel="0" collapsed="false">
      <c r="A82" s="10" t="n">
        <v>10</v>
      </c>
      <c r="B82" s="10" t="s">
        <v>71</v>
      </c>
      <c r="C82" s="10" t="s">
        <v>93</v>
      </c>
      <c r="D82" s="10" t="str">
        <f aca="false">Plan!G22</f>
        <v>4 x 3</v>
      </c>
      <c r="E82" s="10" t="n">
        <f aca="false">Plan!J22</f>
        <v>102</v>
      </c>
      <c r="F82" s="15"/>
      <c r="G82" s="15"/>
      <c r="H82" s="15"/>
    </row>
    <row r="83" customFormat="false" ht="15" hidden="false" customHeight="false" outlineLevel="0" collapsed="false">
      <c r="A83" s="10" t="n">
        <v>10</v>
      </c>
      <c r="B83" s="10" t="s">
        <v>74</v>
      </c>
      <c r="C83" s="10" t="s">
        <v>104</v>
      </c>
      <c r="D83" s="10" t="s">
        <v>94</v>
      </c>
      <c r="E83" s="10" t="n">
        <f aca="false">Plan!E27</f>
        <v>42</v>
      </c>
      <c r="F83" s="15"/>
      <c r="G83" s="15"/>
      <c r="H83" s="15"/>
    </row>
    <row r="84" customFormat="false" ht="15" hidden="false" customHeight="false" outlineLevel="0" collapsed="false">
      <c r="A84" s="10" t="n">
        <v>10</v>
      </c>
      <c r="B84" s="10" t="s">
        <v>74</v>
      </c>
      <c r="C84" s="10" t="s">
        <v>105</v>
      </c>
      <c r="D84" s="10" t="s">
        <v>106</v>
      </c>
      <c r="E84" s="10" t="n">
        <f aca="false">Plan!E28</f>
        <v>53</v>
      </c>
      <c r="F84" s="15"/>
      <c r="G84" s="15"/>
      <c r="H84" s="15"/>
    </row>
    <row r="85" customFormat="false" ht="15" hidden="false" customHeight="false" outlineLevel="0" collapsed="false">
      <c r="A85" s="10" t="n">
        <v>10</v>
      </c>
      <c r="B85" s="10" t="s">
        <v>74</v>
      </c>
      <c r="C85" s="10" t="s">
        <v>107</v>
      </c>
      <c r="D85" s="10" t="s">
        <v>45</v>
      </c>
      <c r="E85" s="10" t="n">
        <f aca="false">Plan!M22</f>
        <v>63</v>
      </c>
      <c r="F85" s="15"/>
      <c r="G85" s="15"/>
      <c r="H85" s="15"/>
    </row>
    <row r="86" customFormat="false" ht="15" hidden="false" customHeight="false" outlineLevel="0" collapsed="false">
      <c r="A86" s="10" t="n">
        <v>10</v>
      </c>
      <c r="B86" s="10" t="s">
        <v>74</v>
      </c>
      <c r="C86" s="10" t="s">
        <v>108</v>
      </c>
      <c r="D86" s="10" t="s">
        <v>45</v>
      </c>
      <c r="E86" s="10" t="n">
        <f aca="false">Plan!N22</f>
        <v>84</v>
      </c>
      <c r="F86" s="15"/>
      <c r="G86" s="15"/>
      <c r="H86" s="15"/>
    </row>
    <row r="87" customFormat="false" ht="15" hidden="false" customHeight="false" outlineLevel="0" collapsed="false">
      <c r="A87" s="7" t="n">
        <v>11</v>
      </c>
      <c r="B87" s="7" t="s">
        <v>68</v>
      </c>
      <c r="C87" s="7" t="s">
        <v>102</v>
      </c>
      <c r="D87" s="7" t="s">
        <v>112</v>
      </c>
      <c r="E87" s="7" t="n">
        <f aca="false">Plan!E23</f>
        <v>51</v>
      </c>
      <c r="F87" s="15"/>
      <c r="G87" s="15"/>
      <c r="H87" s="15"/>
    </row>
    <row r="88" customFormat="false" ht="15" hidden="false" customHeight="false" outlineLevel="0" collapsed="false">
      <c r="A88" s="7" t="n">
        <v>11</v>
      </c>
      <c r="B88" s="7" t="s">
        <v>68</v>
      </c>
      <c r="C88" s="7" t="s">
        <v>90</v>
      </c>
      <c r="D88" s="7" t="str">
        <f aca="false">Plan!G23</f>
        <v>3 x 2</v>
      </c>
      <c r="E88" s="7" t="n">
        <f aca="false">Plan!I23</f>
        <v>85</v>
      </c>
      <c r="F88" s="15"/>
      <c r="G88" s="15"/>
      <c r="H88" s="15"/>
    </row>
    <row r="89" customFormat="false" ht="15" hidden="false" customHeight="false" outlineLevel="0" collapsed="false">
      <c r="A89" s="7" t="n">
        <v>11</v>
      </c>
      <c r="B89" s="7" t="s">
        <v>71</v>
      </c>
      <c r="C89" s="7" t="s">
        <v>103</v>
      </c>
      <c r="D89" s="7" t="s">
        <v>112</v>
      </c>
      <c r="E89" s="7" t="n">
        <f aca="false">Plan!F23</f>
        <v>64</v>
      </c>
      <c r="F89" s="15"/>
      <c r="G89" s="15"/>
      <c r="H89" s="15"/>
    </row>
    <row r="90" customFormat="false" ht="15" hidden="false" customHeight="false" outlineLevel="0" collapsed="false">
      <c r="A90" s="7" t="n">
        <v>11</v>
      </c>
      <c r="B90" s="7" t="s">
        <v>71</v>
      </c>
      <c r="C90" s="7" t="s">
        <v>93</v>
      </c>
      <c r="D90" s="7" t="str">
        <f aca="false">Plan!G23</f>
        <v>3 x 2</v>
      </c>
      <c r="E90" s="7" t="n">
        <f aca="false">Plan!J23</f>
        <v>102</v>
      </c>
      <c r="F90" s="15"/>
      <c r="G90" s="15"/>
      <c r="H90" s="15"/>
    </row>
    <row r="91" customFormat="false" ht="15" hidden="false" customHeight="false" outlineLevel="0" collapsed="false">
      <c r="A91" s="7" t="n">
        <v>11</v>
      </c>
      <c r="B91" s="7" t="s">
        <v>74</v>
      </c>
      <c r="C91" s="7" t="s">
        <v>104</v>
      </c>
      <c r="D91" s="7" t="s">
        <v>94</v>
      </c>
      <c r="E91" s="7" t="n">
        <f aca="false">Plan!E27</f>
        <v>42</v>
      </c>
      <c r="F91" s="15"/>
      <c r="G91" s="15"/>
      <c r="H91" s="15"/>
    </row>
    <row r="92" customFormat="false" ht="15" hidden="false" customHeight="false" outlineLevel="0" collapsed="false">
      <c r="A92" s="7" t="n">
        <v>11</v>
      </c>
      <c r="B92" s="7" t="s">
        <v>74</v>
      </c>
      <c r="C92" s="7" t="s">
        <v>105</v>
      </c>
      <c r="D92" s="7" t="s">
        <v>106</v>
      </c>
      <c r="E92" s="7" t="n">
        <f aca="false">Plan!E28</f>
        <v>53</v>
      </c>
      <c r="F92" s="15"/>
      <c r="G92" s="15"/>
      <c r="H92" s="15"/>
    </row>
    <row r="93" customFormat="false" ht="15" hidden="false" customHeight="false" outlineLevel="0" collapsed="false">
      <c r="A93" s="7" t="n">
        <v>11</v>
      </c>
      <c r="B93" s="7" t="s">
        <v>74</v>
      </c>
      <c r="C93" s="7" t="s">
        <v>107</v>
      </c>
      <c r="D93" s="7" t="s">
        <v>113</v>
      </c>
      <c r="E93" s="7" t="n">
        <f aca="false">Plan!M23</f>
        <v>60</v>
      </c>
      <c r="F93" s="15"/>
      <c r="G93" s="15"/>
      <c r="H93" s="15"/>
    </row>
    <row r="94" customFormat="false" ht="15" hidden="false" customHeight="false" outlineLevel="0" collapsed="false">
      <c r="A94" s="7" t="n">
        <v>11</v>
      </c>
      <c r="B94" s="7" t="s">
        <v>74</v>
      </c>
      <c r="C94" s="7" t="s">
        <v>108</v>
      </c>
      <c r="D94" s="7" t="s">
        <v>113</v>
      </c>
      <c r="E94" s="7" t="n">
        <f aca="false">Plan!N23</f>
        <v>80</v>
      </c>
      <c r="F94" s="15"/>
      <c r="G94" s="15"/>
      <c r="H94" s="15"/>
    </row>
    <row r="95" customFormat="false" ht="16.4" hidden="false" customHeight="false" outlineLevel="0" collapsed="false">
      <c r="A95" s="10" t="n">
        <v>12</v>
      </c>
      <c r="B95" s="10" t="s">
        <v>68</v>
      </c>
      <c r="C95" s="10" t="s">
        <v>102</v>
      </c>
      <c r="D95" s="10" t="s">
        <v>114</v>
      </c>
      <c r="E95" s="11" t="n">
        <f aca="false">ROUND(Plan!$B$7*0.8/Plan!$B$10,0)*Plan!$B$10</f>
        <v>48</v>
      </c>
      <c r="F95" s="15"/>
      <c r="G95" s="15"/>
      <c r="H95" s="15"/>
    </row>
    <row r="96" customFormat="false" ht="16.4" hidden="false" customHeight="false" outlineLevel="0" collapsed="false">
      <c r="A96" s="10" t="n">
        <v>12</v>
      </c>
      <c r="B96" s="10" t="s">
        <v>68</v>
      </c>
      <c r="C96" s="10" t="s">
        <v>103</v>
      </c>
      <c r="D96" s="10" t="s">
        <v>114</v>
      </c>
      <c r="E96" s="11" t="n">
        <f aca="false">ROUND(Plan!$B$8*0.8/Plan!$B$10,0)*Plan!$B$10</f>
        <v>60</v>
      </c>
      <c r="F96" s="15"/>
      <c r="G96" s="15"/>
      <c r="H96" s="15"/>
    </row>
    <row r="97" customFormat="false" ht="15" hidden="false" customHeight="false" outlineLevel="0" collapsed="false">
      <c r="A97" s="10" t="n">
        <v>12</v>
      </c>
      <c r="B97" s="10" t="s">
        <v>68</v>
      </c>
      <c r="C97" s="10" t="s">
        <v>90</v>
      </c>
      <c r="D97" s="10" t="s">
        <v>113</v>
      </c>
      <c r="E97" s="10" t="n">
        <f aca="false">Plan!I24</f>
        <v>70</v>
      </c>
      <c r="F97" s="15"/>
      <c r="G97" s="15"/>
      <c r="H97" s="15"/>
    </row>
    <row r="98" customFormat="false" ht="15" hidden="false" customHeight="false" outlineLevel="0" collapsed="false">
      <c r="A98" s="7" t="n">
        <v>12</v>
      </c>
      <c r="B98" s="7" t="s">
        <v>115</v>
      </c>
      <c r="C98" s="7" t="s">
        <v>116</v>
      </c>
      <c r="D98" s="7" t="s">
        <v>117</v>
      </c>
      <c r="E98" s="7" t="s">
        <v>55</v>
      </c>
      <c r="F98" s="7"/>
      <c r="G98" s="7"/>
      <c r="H98" s="7"/>
    </row>
    <row r="100" customFormat="false" ht="27.75" hidden="false" customHeight="true" outlineLevel="0" collapsed="false">
      <c r="A100" s="2" t="s">
        <v>118</v>
      </c>
      <c r="B100" s="2"/>
      <c r="C100" s="2"/>
      <c r="D100" s="2"/>
      <c r="E100" s="2"/>
      <c r="F100" s="2"/>
      <c r="G100" s="2"/>
      <c r="H100" s="2"/>
    </row>
    <row r="101" customFormat="false" ht="15" hidden="false" customHeight="true" outlineLevel="0" collapsed="false">
      <c r="A101" s="2" t="s">
        <v>62</v>
      </c>
      <c r="B101" s="2"/>
      <c r="C101" s="2"/>
      <c r="D101" s="2"/>
      <c r="E101" s="2"/>
      <c r="F101" s="2"/>
      <c r="G101" s="2"/>
      <c r="H101" s="2"/>
    </row>
  </sheetData>
  <mergeCells count="4">
    <mergeCell ref="A1:H1"/>
    <mergeCell ref="A2:H2"/>
    <mergeCell ref="A100:H100"/>
    <mergeCell ref="A101:H101"/>
  </mergeCells>
  <dataValidations count="1">
    <dataValidation allowBlank="true" errorStyle="stop" operator="between" showDropDown="false" showErrorMessage="false" showInputMessage="false" sqref="G5:G97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4" min="3" style="0" width="22"/>
    <col collapsed="false" customWidth="true" hidden="false" outlineLevel="0" max="5" min="5" style="0" width="34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115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119</v>
      </c>
      <c r="B2" s="2"/>
      <c r="C2" s="2"/>
      <c r="D2" s="2"/>
      <c r="E2" s="2"/>
      <c r="F2" s="2"/>
      <c r="G2" s="2"/>
      <c r="H2" s="2"/>
    </row>
    <row r="4" customFormat="false" ht="31.3" hidden="false" customHeight="false" outlineLevel="0" collapsed="false">
      <c r="A4" s="6" t="s">
        <v>120</v>
      </c>
      <c r="B4" s="6" t="s">
        <v>121</v>
      </c>
      <c r="C4" s="6" t="s">
        <v>122</v>
      </c>
      <c r="D4" s="6" t="s">
        <v>123</v>
      </c>
      <c r="E4" s="6" t="s">
        <v>124</v>
      </c>
    </row>
    <row r="5" customFormat="false" ht="16.4" hidden="false" customHeight="false" outlineLevel="0" collapsed="false">
      <c r="A5" s="7" t="s">
        <v>102</v>
      </c>
      <c r="B5" s="7" t="n">
        <f aca="false">Plan!$B$7</f>
        <v>60</v>
      </c>
      <c r="C5" s="8" t="n">
        <f aca="false">ROUND(Plan!$B$7*0.85/Plan!$B$10,0)*Plan!$B$10</f>
        <v>51</v>
      </c>
      <c r="D5" s="7" t="n">
        <f aca="false">Plan!$B$7</f>
        <v>60</v>
      </c>
      <c r="E5" s="7" t="str">
        <f aca="false">"Above "&amp;Plan!$B$7</f>
        <v>Above 60</v>
      </c>
    </row>
    <row r="6" customFormat="false" ht="16.4" hidden="false" customHeight="false" outlineLevel="0" collapsed="false">
      <c r="A6" s="10" t="s">
        <v>103</v>
      </c>
      <c r="B6" s="10" t="n">
        <f aca="false">Plan!$B$8</f>
        <v>75</v>
      </c>
      <c r="C6" s="11" t="n">
        <f aca="false">ROUND(Plan!$B$8*0.85/Plan!$B$10,0)*Plan!$B$10</f>
        <v>64</v>
      </c>
      <c r="D6" s="10" t="n">
        <f aca="false">Plan!$B$8</f>
        <v>75</v>
      </c>
      <c r="E6" s="10" t="str">
        <f aca="false">"Above "&amp;Plan!$B$8</f>
        <v>Above 75</v>
      </c>
    </row>
    <row r="8" customFormat="false" ht="16.4" hidden="false" customHeight="false" outlineLevel="0" collapsed="false">
      <c r="A8" s="6" t="s">
        <v>120</v>
      </c>
      <c r="B8" s="6" t="s">
        <v>125</v>
      </c>
      <c r="C8" s="6" t="s">
        <v>126</v>
      </c>
      <c r="D8" s="6" t="s">
        <v>127</v>
      </c>
      <c r="E8" s="6" t="s">
        <v>126</v>
      </c>
      <c r="F8" s="6" t="s">
        <v>128</v>
      </c>
      <c r="G8" s="6" t="s">
        <v>126</v>
      </c>
      <c r="H8" s="6" t="s">
        <v>129</v>
      </c>
    </row>
    <row r="9" customFormat="false" ht="16.4" hidden="false" customHeight="false" outlineLevel="0" collapsed="false">
      <c r="A9" s="7" t="s">
        <v>102</v>
      </c>
      <c r="B9" s="15"/>
      <c r="C9" s="15"/>
      <c r="D9" s="15"/>
      <c r="E9" s="15"/>
      <c r="F9" s="15"/>
      <c r="G9" s="15"/>
      <c r="H9" s="8" t="n">
        <f aca="false">MAX(IF(C9="Y",N(B9),0),IF(E9="Y",N(D9),0),IF(G9="Y",N(F9),0))</f>
        <v>0</v>
      </c>
    </row>
    <row r="10" customFormat="false" ht="16.4" hidden="false" customHeight="false" outlineLevel="0" collapsed="false">
      <c r="A10" s="10" t="s">
        <v>103</v>
      </c>
      <c r="B10" s="15"/>
      <c r="C10" s="15"/>
      <c r="D10" s="15"/>
      <c r="E10" s="15"/>
      <c r="F10" s="15"/>
      <c r="G10" s="15"/>
      <c r="H10" s="11" t="n">
        <f aca="false">MAX(IF(C10="Y",N(B10),0),IF(E10="Y",N(D10),0),IF(G10="Y",N(F10),0))</f>
        <v>0</v>
      </c>
    </row>
    <row r="11" customFormat="false" ht="15" hidden="false" customHeight="false" outlineLevel="0" collapsed="false">
      <c r="A11" s="16" t="s">
        <v>130</v>
      </c>
      <c r="B11" s="7"/>
      <c r="C11" s="7"/>
      <c r="D11" s="7"/>
      <c r="E11" s="7"/>
      <c r="F11" s="7"/>
      <c r="G11" s="7"/>
      <c r="H11" s="16" t="n">
        <f aca="false">SUM(H9:H10)</f>
        <v>0</v>
      </c>
    </row>
    <row r="13" customFormat="false" ht="27.75" hidden="false" customHeight="true" outlineLevel="0" collapsed="false">
      <c r="A13" s="2" t="s">
        <v>131</v>
      </c>
      <c r="B13" s="2"/>
      <c r="C13" s="2"/>
      <c r="D13" s="2"/>
      <c r="E13" s="2"/>
      <c r="F13" s="2"/>
      <c r="G13" s="2"/>
      <c r="H13" s="2"/>
    </row>
    <row r="14" customFormat="false" ht="15" hidden="false" customHeight="true" outlineLevel="0" collapsed="false">
      <c r="A14" s="2" t="s">
        <v>62</v>
      </c>
      <c r="B14" s="2"/>
      <c r="C14" s="2"/>
      <c r="D14" s="2"/>
      <c r="E14" s="2"/>
      <c r="F14" s="2"/>
      <c r="G14" s="2"/>
      <c r="H14" s="2"/>
    </row>
  </sheetData>
  <mergeCells count="4">
    <mergeCell ref="A1:H1"/>
    <mergeCell ref="A2:H2"/>
    <mergeCell ref="A13:H13"/>
    <mergeCell ref="A14:H14"/>
  </mergeCells>
  <dataValidations count="1">
    <dataValidation allowBlank="true" errorStyle="stop" operator="between" showDropDown="false" showErrorMessage="false" showInputMessage="false" sqref="C9:C10 E9:E10 G9:G10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2026-09-30T19:23:06Z</dcterms:created>
  <dc:creator>Jobri Fitness</dc:creator>
  <dc:description/>
  <dc:language>de-DE</dc:language>
  <cp:lastModifiedBy/>
  <dcterms:modified xsi:type="dcterms:W3CDTF">2026-09-30T19:23:06Z</dcterms:modified>
  <cp:revision>0</cp:revision>
  <dc:subject/>
  <dc:title>12-week Olympic weightlifting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